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65456" windowWidth="20960" windowHeight="14400" activeTab="0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<sst xmlns="http://schemas.openxmlformats.org/spreadsheetml/2006/main" count="432" uniqueCount="36">
  <si>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</si>
  <si>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</si>
  <si>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</si>
  <si>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</si>
  <si>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</si>
  <si>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</si>
  <si>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</si>
  <si>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</si>
  <si>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</si>
  <si>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</si>
  <si>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</si>
  <si>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</si>
  <si>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First Aid-CPR</t>
  </si>
  <si>
    <t>S</t>
  </si>
  <si>
    <t>Standard</t>
  </si>
  <si>
    <t>Scenario 1 Adult CPR/AED</t>
  </si>
  <si>
    <t>Scenario 2 - Child CPR</t>
  </si>
  <si>
    <t>Scenario 3 - Infant CPR</t>
  </si>
  <si>
    <t>Scenario 4 - Medical Emergencies</t>
  </si>
  <si>
    <t>Scenario 5 - First Aid</t>
  </si>
  <si>
    <t>Written Test</t>
  </si>
  <si>
    <t>Penalty</t>
  </si>
  <si>
    <t>Clothing</t>
  </si>
  <si>
    <t>No Certification Card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</si>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</sst>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.000_);_(* \(#,##0.000\);_(* &quot;-&quot;???_);_(@_)"/>
    <numFmt numFmtId="177" formatCode="#,##0.000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7" fillId="16" borderId="0" applyNumberFormat="0" applyBorder="0" applyAlignment="0" applyProtection="0"/>
    <xf numFmtId="0" fontId="8" fillId="11" borderId="1" applyNumberFormat="0" applyAlignment="0" applyProtection="0"/>
    <xf numFmtId="0" fontId="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9" borderId="0" applyNumberFormat="0" applyBorder="0" applyAlignment="0" applyProtection="0"/>
    <xf numFmtId="0" fontId="0" fillId="20" borderId="7" applyNumberFormat="0" applyFont="0" applyAlignment="0" applyProtection="0"/>
    <xf numFmtId="0" fontId="18" fillId="11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76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77" fontId="0" fillId="0" borderId="0" xfId="42" applyNumberFormat="1" applyFont="1" applyAlignment="1" applyProtection="1">
      <alignment/>
      <protection locked="0"/>
    </xf>
    <xf numFmtId="177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6" borderId="0" xfId="0" applyFill="1" applyAlignment="1" applyProtection="1">
      <alignment/>
      <protection locked="0"/>
    </xf>
    <xf numFmtId="0" fontId="0" fillId="6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21" borderId="0" xfId="0" applyFill="1" applyAlignment="1">
      <alignment/>
    </xf>
    <xf numFmtId="0" fontId="0" fillId="11" borderId="0" xfId="0" applyFill="1" applyAlignment="1">
      <alignment/>
    </xf>
    <xf numFmtId="0" fontId="0" fillId="22" borderId="0" xfId="0" applyFill="1" applyAlignment="1">
      <alignment/>
    </xf>
    <xf numFmtId="0" fontId="0" fillId="23" borderId="0" xfId="0" applyFill="1" applyAlignment="1">
      <alignment/>
    </xf>
    <xf numFmtId="0" fontId="0" fillId="9" borderId="0" xfId="0" applyFill="1" applyAlignment="1">
      <alignment/>
    </xf>
    <xf numFmtId="0" fontId="3" fillId="0" borderId="0" xfId="0" applyFont="1" applyAlignment="1">
      <alignment/>
    </xf>
    <xf numFmtId="177" fontId="0" fillId="0" borderId="0" xfId="42" applyNumberFormat="1" applyFont="1" applyAlignment="1" applyProtection="1">
      <alignment/>
      <protection/>
    </xf>
    <xf numFmtId="177" fontId="0" fillId="6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30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865357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2" t="s">
        <v>34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33</v>
      </c>
    </row>
    <row r="6" spans="1:21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1257</v>
      </c>
      <c r="G6" s="1">
        <v>1258</v>
      </c>
      <c r="H6" s="1">
        <v>1325</v>
      </c>
      <c r="I6" s="1">
        <v>1326</v>
      </c>
      <c r="J6" s="1">
        <v>1469</v>
      </c>
      <c r="K6" s="1">
        <v>1565</v>
      </c>
      <c r="L6" s="1">
        <v>1644</v>
      </c>
      <c r="M6" s="1">
        <v>1649</v>
      </c>
      <c r="N6" s="1">
        <v>1764</v>
      </c>
      <c r="O6" s="1">
        <v>1810</v>
      </c>
      <c r="P6" s="1">
        <v>1985</v>
      </c>
      <c r="Q6" s="1">
        <v>1995</v>
      </c>
      <c r="R6" s="1">
        <v>2004</v>
      </c>
      <c r="S6" s="1">
        <v>2198</v>
      </c>
      <c r="T6" s="1">
        <v>2234</v>
      </c>
      <c r="U6" s="1">
        <v>2239</v>
      </c>
    </row>
    <row r="7" spans="1:78" ht="12">
      <c r="A7" s="13">
        <v>11423</v>
      </c>
      <c r="B7" s="13">
        <v>263731</v>
      </c>
      <c r="C7" s="12" t="s">
        <v>14</v>
      </c>
      <c r="D7" s="3" t="s">
        <v>15</v>
      </c>
      <c r="E7" s="3">
        <v>240</v>
      </c>
      <c r="F7" s="23">
        <f>IF(ISERROR(AVERAGE(Judge1:Judge10!F7))," ",AVERAGE(Judge1:Judge10!F7))</f>
        <v>180</v>
      </c>
      <c r="G7" s="23">
        <f>IF(ISERROR(AVERAGE(Judge1:Judge10!G7))," ",AVERAGE(Judge1:Judge10!G7))</f>
        <v>220</v>
      </c>
      <c r="H7" s="23" t="str">
        <f>IF(ISERROR(AVERAGE(Judge1:Judge10!H7))," ",AVERAGE(Judge1:Judge10!H7))</f>
        <v> </v>
      </c>
      <c r="I7" s="23" t="str">
        <f>IF(ISERROR(AVERAGE(Judge1:Judge10!I7))," ",AVERAGE(Judge1:Judge10!I7))</f>
        <v> </v>
      </c>
      <c r="J7" s="23">
        <f>IF(ISERROR(AVERAGE(Judge1:Judge10!J7))," ",AVERAGE(Judge1:Judge10!J7))</f>
        <v>120</v>
      </c>
      <c r="K7" s="23">
        <f>IF(ISERROR(AVERAGE(Judge1:Judge10!K7))," ",AVERAGE(Judge1:Judge10!K7))</f>
        <v>220</v>
      </c>
      <c r="L7" s="23">
        <f>IF(ISERROR(AVERAGE(Judge1:Judge10!L7))," ",AVERAGE(Judge1:Judge10!L7))</f>
        <v>220</v>
      </c>
      <c r="M7" s="23">
        <f>IF(ISERROR(AVERAGE(Judge1:Judge10!M7))," ",AVERAGE(Judge1:Judge10!M7))</f>
        <v>220</v>
      </c>
      <c r="N7" s="23">
        <f>IF(ISERROR(AVERAGE(Judge1:Judge10!N7))," ",AVERAGE(Judge1:Judge10!N7))</f>
        <v>220</v>
      </c>
      <c r="O7" s="23">
        <f>IF(ISERROR(AVERAGE(Judge1:Judge10!O7))," ",AVERAGE(Judge1:Judge10!O7))</f>
        <v>180</v>
      </c>
      <c r="P7" s="23" t="str">
        <f>IF(ISERROR(AVERAGE(Judge1:Judge10!P7))," ",AVERAGE(Judge1:Judge10!P7))</f>
        <v> </v>
      </c>
      <c r="Q7" s="23">
        <f>IF(ISERROR(AVERAGE(Judge1:Judge10!Q7))," ",AVERAGE(Judge1:Judge10!Q7))</f>
        <v>160</v>
      </c>
      <c r="R7" s="23">
        <f>IF(ISERROR(AVERAGE(Judge1:Judge10!R7))," ",AVERAGE(Judge1:Judge10!R7))</f>
        <v>60</v>
      </c>
      <c r="S7" s="23">
        <f>IF(ISERROR(AVERAGE(Judge1:Judge10!S7))," ",AVERAGE(Judge1:Judge10!S7))</f>
        <v>180</v>
      </c>
      <c r="T7" s="23">
        <f>IF(ISERROR(AVERAGE(Judge1:Judge10!T7))," ",AVERAGE(Judge1:Judge10!T7))</f>
        <v>190</v>
      </c>
      <c r="U7" s="23">
        <f>IF(ISERROR(AVERAGE(Judge1:Judge10!U7))," ",AVERAGE(Judge1:Judge10!U7))</f>
        <v>180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11423</v>
      </c>
      <c r="B8" s="13">
        <v>263732</v>
      </c>
      <c r="C8" s="3" t="s">
        <v>14</v>
      </c>
      <c r="D8" s="3" t="s">
        <v>16</v>
      </c>
      <c r="E8" s="3">
        <v>200</v>
      </c>
      <c r="F8" s="23">
        <f>IF(ISERROR(AVERAGE(Judge1:Judge10!F8))," ",AVERAGE(Judge1:Judge10!F8))</f>
        <v>160</v>
      </c>
      <c r="G8" s="23">
        <f>IF(ISERROR(AVERAGE(Judge1:Judge10!G8))," ",AVERAGE(Judge1:Judge10!G8))</f>
        <v>150</v>
      </c>
      <c r="H8" s="23" t="str">
        <f>IF(ISERROR(AVERAGE(Judge1:Judge10!H8))," ",AVERAGE(Judge1:Judge10!H8))</f>
        <v> </v>
      </c>
      <c r="I8" s="23" t="str">
        <f>IF(ISERROR(AVERAGE(Judge1:Judge10!I8))," ",AVERAGE(Judge1:Judge10!I8))</f>
        <v> </v>
      </c>
      <c r="J8" s="23">
        <f>IF(ISERROR(AVERAGE(Judge1:Judge10!J8))," ",AVERAGE(Judge1:Judge10!J8))</f>
        <v>40</v>
      </c>
      <c r="K8" s="23">
        <f>IF(ISERROR(AVERAGE(Judge1:Judge10!K8))," ",AVERAGE(Judge1:Judge10!K8))</f>
        <v>190</v>
      </c>
      <c r="L8" s="23">
        <f>IF(ISERROR(AVERAGE(Judge1:Judge10!L8))," ",AVERAGE(Judge1:Judge10!L8))</f>
        <v>190</v>
      </c>
      <c r="M8" s="23">
        <f>IF(ISERROR(AVERAGE(Judge1:Judge10!M8))," ",AVERAGE(Judge1:Judge10!M8))</f>
        <v>190</v>
      </c>
      <c r="N8" s="23">
        <f>IF(ISERROR(AVERAGE(Judge1:Judge10!N8))," ",AVERAGE(Judge1:Judge10!N8))</f>
        <v>190</v>
      </c>
      <c r="O8" s="23">
        <f>IF(ISERROR(AVERAGE(Judge1:Judge10!O8))," ",AVERAGE(Judge1:Judge10!O8))</f>
        <v>130</v>
      </c>
      <c r="P8" s="23" t="str">
        <f>IF(ISERROR(AVERAGE(Judge1:Judge10!P8))," ",AVERAGE(Judge1:Judge10!P8))</f>
        <v> </v>
      </c>
      <c r="Q8" s="23">
        <f>IF(ISERROR(AVERAGE(Judge1:Judge10!Q8))," ",AVERAGE(Judge1:Judge10!Q8))</f>
        <v>80</v>
      </c>
      <c r="R8" s="23">
        <f>IF(ISERROR(AVERAGE(Judge1:Judge10!R8))," ",AVERAGE(Judge1:Judge10!R8))</f>
        <v>90</v>
      </c>
      <c r="S8" s="23">
        <f>IF(ISERROR(AVERAGE(Judge1:Judge10!S8))," ",AVERAGE(Judge1:Judge10!S8))</f>
        <v>120</v>
      </c>
      <c r="T8" s="23">
        <f>IF(ISERROR(AVERAGE(Judge1:Judge10!T8))," ",AVERAGE(Judge1:Judge10!T8))</f>
        <v>140</v>
      </c>
      <c r="U8" s="23">
        <f>IF(ISERROR(AVERAGE(Judge1:Judge10!U8))," ",AVERAGE(Judge1:Judge10!U8))</f>
        <v>130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11423</v>
      </c>
      <c r="B9" s="13">
        <v>263733</v>
      </c>
      <c r="C9" s="3" t="s">
        <v>14</v>
      </c>
      <c r="D9" s="3" t="s">
        <v>17</v>
      </c>
      <c r="E9" s="3">
        <v>200</v>
      </c>
      <c r="F9" s="23">
        <f>IF(ISERROR(AVERAGE(Judge1:Judge10!F9))," ",AVERAGE(Judge1:Judge10!F9))</f>
        <v>175</v>
      </c>
      <c r="G9" s="23">
        <f>IF(ISERROR(AVERAGE(Judge1:Judge10!G9))," ",AVERAGE(Judge1:Judge10!G9))</f>
        <v>180</v>
      </c>
      <c r="H9" s="23" t="str">
        <f>IF(ISERROR(AVERAGE(Judge1:Judge10!H9))," ",AVERAGE(Judge1:Judge10!H9))</f>
        <v> </v>
      </c>
      <c r="I9" s="23" t="str">
        <f>IF(ISERROR(AVERAGE(Judge1:Judge10!I9))," ",AVERAGE(Judge1:Judge10!I9))</f>
        <v> </v>
      </c>
      <c r="J9" s="23">
        <f>IF(ISERROR(AVERAGE(Judge1:Judge10!J9))," ",AVERAGE(Judge1:Judge10!J9))</f>
        <v>138</v>
      </c>
      <c r="K9" s="23">
        <f>IF(ISERROR(AVERAGE(Judge1:Judge10!K9))," ",AVERAGE(Judge1:Judge10!K9))</f>
        <v>178</v>
      </c>
      <c r="L9" s="23">
        <f>IF(ISERROR(AVERAGE(Judge1:Judge10!L9))," ",AVERAGE(Judge1:Judge10!L9))</f>
        <v>168</v>
      </c>
      <c r="M9" s="23">
        <f>IF(ISERROR(AVERAGE(Judge1:Judge10!M9))," ",AVERAGE(Judge1:Judge10!M9))</f>
        <v>168</v>
      </c>
      <c r="N9" s="23">
        <f>IF(ISERROR(AVERAGE(Judge1:Judge10!N9))," ",AVERAGE(Judge1:Judge10!N9))</f>
        <v>180</v>
      </c>
      <c r="O9" s="23">
        <f>IF(ISERROR(AVERAGE(Judge1:Judge10!O9))," ",AVERAGE(Judge1:Judge10!O9))</f>
        <v>145</v>
      </c>
      <c r="P9" s="23" t="str">
        <f>IF(ISERROR(AVERAGE(Judge1:Judge10!P9))," ",AVERAGE(Judge1:Judge10!P9))</f>
        <v> </v>
      </c>
      <c r="Q9" s="23">
        <f>IF(ISERROR(AVERAGE(Judge1:Judge10!Q9))," ",AVERAGE(Judge1:Judge10!Q9))</f>
        <v>100</v>
      </c>
      <c r="R9" s="23">
        <f>IF(ISERROR(AVERAGE(Judge1:Judge10!R9))," ",AVERAGE(Judge1:Judge10!R9))</f>
        <v>60</v>
      </c>
      <c r="S9" s="23">
        <f>IF(ISERROR(AVERAGE(Judge1:Judge10!S9))," ",AVERAGE(Judge1:Judge10!S9))</f>
        <v>150</v>
      </c>
      <c r="T9" s="23">
        <f>IF(ISERROR(AVERAGE(Judge1:Judge10!T9))," ",AVERAGE(Judge1:Judge10!T9))</f>
        <v>150</v>
      </c>
      <c r="U9" s="23">
        <f>IF(ISERROR(AVERAGE(Judge1:Judge10!U9))," ",AVERAGE(Judge1:Judge10!U9))</f>
        <v>168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11423</v>
      </c>
      <c r="B10" s="13">
        <v>263734</v>
      </c>
      <c r="C10" s="3" t="s">
        <v>14</v>
      </c>
      <c r="D10" s="3" t="s">
        <v>18</v>
      </c>
      <c r="E10" s="3">
        <v>120</v>
      </c>
      <c r="F10" s="23">
        <f>IF(ISERROR(AVERAGE(Judge1:Judge10!F10))," ",AVERAGE(Judge1:Judge10!F10))</f>
        <v>93</v>
      </c>
      <c r="G10" s="23">
        <f>IF(ISERROR(AVERAGE(Judge1:Judge10!G10))," ",AVERAGE(Judge1:Judge10!G10))</f>
        <v>105</v>
      </c>
      <c r="H10" s="23" t="str">
        <f>IF(ISERROR(AVERAGE(Judge1:Judge10!H10))," ",AVERAGE(Judge1:Judge10!H10))</f>
        <v> </v>
      </c>
      <c r="I10" s="23" t="str">
        <f>IF(ISERROR(AVERAGE(Judge1:Judge10!I10))," ",AVERAGE(Judge1:Judge10!I10))</f>
        <v> </v>
      </c>
      <c r="J10" s="23">
        <f>IF(ISERROR(AVERAGE(Judge1:Judge10!J10))," ",AVERAGE(Judge1:Judge10!J10))</f>
        <v>95</v>
      </c>
      <c r="K10" s="23">
        <f>IF(ISERROR(AVERAGE(Judge1:Judge10!K10))," ",AVERAGE(Judge1:Judge10!K10))</f>
        <v>120</v>
      </c>
      <c r="L10" s="23">
        <f>IF(ISERROR(AVERAGE(Judge1:Judge10!L10))," ",AVERAGE(Judge1:Judge10!L10))</f>
        <v>110</v>
      </c>
      <c r="M10" s="23">
        <f>IF(ISERROR(AVERAGE(Judge1:Judge10!M10))," ",AVERAGE(Judge1:Judge10!M10))</f>
        <v>100</v>
      </c>
      <c r="N10" s="23">
        <f>IF(ISERROR(AVERAGE(Judge1:Judge10!N10))," ",AVERAGE(Judge1:Judge10!N10))</f>
        <v>95</v>
      </c>
      <c r="O10" s="23">
        <f>IF(ISERROR(AVERAGE(Judge1:Judge10!O10))," ",AVERAGE(Judge1:Judge10!O10))</f>
        <v>90</v>
      </c>
      <c r="P10" s="23" t="str">
        <f>IF(ISERROR(AVERAGE(Judge1:Judge10!P10))," ",AVERAGE(Judge1:Judge10!P10))</f>
        <v> </v>
      </c>
      <c r="Q10" s="23">
        <f>IF(ISERROR(AVERAGE(Judge1:Judge10!Q10))," ",AVERAGE(Judge1:Judge10!Q10))</f>
        <v>90</v>
      </c>
      <c r="R10" s="23">
        <f>IF(ISERROR(AVERAGE(Judge1:Judge10!R10))," ",AVERAGE(Judge1:Judge10!R10))</f>
        <v>58</v>
      </c>
      <c r="S10" s="23">
        <f>IF(ISERROR(AVERAGE(Judge1:Judge10!S10))," ",AVERAGE(Judge1:Judge10!S10))</f>
        <v>105</v>
      </c>
      <c r="T10" s="23">
        <f>IF(ISERROR(AVERAGE(Judge1:Judge10!T10))," ",AVERAGE(Judge1:Judge10!T10))</f>
        <v>87</v>
      </c>
      <c r="U10" s="23">
        <f>IF(ISERROR(AVERAGE(Judge1:Judge10!U10))," ",AVERAGE(Judge1:Judge10!U10))</f>
        <v>105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11423</v>
      </c>
      <c r="B11" s="13">
        <v>263735</v>
      </c>
      <c r="C11" s="3" t="s">
        <v>14</v>
      </c>
      <c r="D11" s="3" t="s">
        <v>19</v>
      </c>
      <c r="E11" s="3">
        <v>120</v>
      </c>
      <c r="F11" s="23">
        <f>IF(ISERROR(AVERAGE(Judge1:Judge10!F11))," ",AVERAGE(Judge1:Judge10!F11))</f>
        <v>100</v>
      </c>
      <c r="G11" s="23">
        <f>IF(ISERROR(AVERAGE(Judge1:Judge10!G11))," ",AVERAGE(Judge1:Judge10!G11))</f>
        <v>115</v>
      </c>
      <c r="H11" s="23" t="str">
        <f>IF(ISERROR(AVERAGE(Judge1:Judge10!H11))," ",AVERAGE(Judge1:Judge10!H11))</f>
        <v> </v>
      </c>
      <c r="I11" s="23" t="str">
        <f>IF(ISERROR(AVERAGE(Judge1:Judge10!I11))," ",AVERAGE(Judge1:Judge10!I11))</f>
        <v> </v>
      </c>
      <c r="J11" s="23">
        <f>IF(ISERROR(AVERAGE(Judge1:Judge10!J11))," ",AVERAGE(Judge1:Judge10!J11))</f>
        <v>80</v>
      </c>
      <c r="K11" s="23">
        <f>IF(ISERROR(AVERAGE(Judge1:Judge10!K11))," ",AVERAGE(Judge1:Judge10!K11))</f>
        <v>115</v>
      </c>
      <c r="L11" s="23">
        <f>IF(ISERROR(AVERAGE(Judge1:Judge10!L11))," ",AVERAGE(Judge1:Judge10!L11))</f>
        <v>118</v>
      </c>
      <c r="M11" s="23">
        <f>IF(ISERROR(AVERAGE(Judge1:Judge10!M11))," ",AVERAGE(Judge1:Judge10!M11))</f>
        <v>110</v>
      </c>
      <c r="N11" s="23">
        <f>IF(ISERROR(AVERAGE(Judge1:Judge10!N11))," ",AVERAGE(Judge1:Judge10!N11))</f>
        <v>110</v>
      </c>
      <c r="O11" s="23">
        <f>IF(ISERROR(AVERAGE(Judge1:Judge10!O11))," ",AVERAGE(Judge1:Judge10!O11))</f>
        <v>100</v>
      </c>
      <c r="P11" s="23" t="str">
        <f>IF(ISERROR(AVERAGE(Judge1:Judge10!P11))," ",AVERAGE(Judge1:Judge10!P11))</f>
        <v> </v>
      </c>
      <c r="Q11" s="23">
        <f>IF(ISERROR(AVERAGE(Judge1:Judge10!Q11))," ",AVERAGE(Judge1:Judge10!Q11))</f>
        <v>108</v>
      </c>
      <c r="R11" s="23">
        <f>IF(ISERROR(AVERAGE(Judge1:Judge10!R11))," ",AVERAGE(Judge1:Judge10!R11))</f>
        <v>90</v>
      </c>
      <c r="S11" s="23">
        <f>IF(ISERROR(AVERAGE(Judge1:Judge10!S11))," ",AVERAGE(Judge1:Judge10!S11))</f>
        <v>100</v>
      </c>
      <c r="T11" s="23">
        <f>IF(ISERROR(AVERAGE(Judge1:Judge10!T11))," ",AVERAGE(Judge1:Judge10!T11))</f>
        <v>108</v>
      </c>
      <c r="U11" s="23">
        <f>IF(ISERROR(AVERAGE(Judge1:Judge10!U11))," ",AVERAGE(Judge1:Judge10!U11))</f>
        <v>100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11423</v>
      </c>
      <c r="B12" s="13">
        <v>263736</v>
      </c>
      <c r="C12" s="3" t="s">
        <v>14</v>
      </c>
      <c r="D12" s="3" t="s">
        <v>20</v>
      </c>
      <c r="E12" s="3">
        <v>120</v>
      </c>
      <c r="F12" s="23">
        <f>IF(ISERROR(AVERAGE(Judge1:Judge10!F12))," ",AVERAGE(Judge1:Judge10!F12))</f>
        <v>65</v>
      </c>
      <c r="G12" s="23">
        <f>IF(ISERROR(AVERAGE(Judge1:Judge10!G12))," ",AVERAGE(Judge1:Judge10!G12))</f>
        <v>105</v>
      </c>
      <c r="H12" s="23" t="str">
        <f>IF(ISERROR(AVERAGE(Judge1:Judge10!H12))," ",AVERAGE(Judge1:Judge10!H12))</f>
        <v> </v>
      </c>
      <c r="I12" s="23" t="str">
        <f>IF(ISERROR(AVERAGE(Judge1:Judge10!I12))," ",AVERAGE(Judge1:Judge10!I12))</f>
        <v> </v>
      </c>
      <c r="J12" s="23">
        <f>IF(ISERROR(AVERAGE(Judge1:Judge10!J12))," ",AVERAGE(Judge1:Judge10!J12))</f>
        <v>64</v>
      </c>
      <c r="K12" s="23">
        <f>IF(ISERROR(AVERAGE(Judge1:Judge10!K12))," ",AVERAGE(Judge1:Judge10!K12))</f>
        <v>105</v>
      </c>
      <c r="L12" s="23">
        <f>IF(ISERROR(AVERAGE(Judge1:Judge10!L12))," ",AVERAGE(Judge1:Judge10!L12))</f>
        <v>90</v>
      </c>
      <c r="M12" s="23">
        <f>IF(ISERROR(AVERAGE(Judge1:Judge10!M12))," ",AVERAGE(Judge1:Judge10!M12))</f>
        <v>110</v>
      </c>
      <c r="N12" s="23">
        <f>IF(ISERROR(AVERAGE(Judge1:Judge10!N12))," ",AVERAGE(Judge1:Judge10!N12))</f>
        <v>110</v>
      </c>
      <c r="O12" s="23">
        <f>IF(ISERROR(AVERAGE(Judge1:Judge10!O12))," ",AVERAGE(Judge1:Judge10!O12))</f>
        <v>72</v>
      </c>
      <c r="P12" s="23" t="str">
        <f>IF(ISERROR(AVERAGE(Judge1:Judge10!P12))," ",AVERAGE(Judge1:Judge10!P12))</f>
        <v> </v>
      </c>
      <c r="Q12" s="23">
        <f>IF(ISERROR(AVERAGE(Judge1:Judge10!Q12))," ",AVERAGE(Judge1:Judge10!Q12))</f>
        <v>75</v>
      </c>
      <c r="R12" s="23">
        <f>IF(ISERROR(AVERAGE(Judge1:Judge10!R12))," ",AVERAGE(Judge1:Judge10!R12))</f>
        <v>40</v>
      </c>
      <c r="S12" s="23">
        <f>IF(ISERROR(AVERAGE(Judge1:Judge10!S12))," ",AVERAGE(Judge1:Judge10!S12))</f>
        <v>70</v>
      </c>
      <c r="T12" s="23">
        <f>IF(ISERROR(AVERAGE(Judge1:Judge10!T12))," ",AVERAGE(Judge1:Judge10!T12))</f>
        <v>90</v>
      </c>
      <c r="U12" s="23">
        <f>IF(ISERROR(AVERAGE(Judge1:Judge10!U12))," ",AVERAGE(Judge1:Judge10!U12))</f>
        <v>90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11423</v>
      </c>
      <c r="B13" s="13">
        <v>263737</v>
      </c>
      <c r="C13" s="14" t="s">
        <v>21</v>
      </c>
      <c r="D13" s="14" t="s">
        <v>22</v>
      </c>
      <c r="E13" s="14">
        <v>-50</v>
      </c>
      <c r="F13" s="24">
        <f>IF(ISERROR(AVERAGE(Judge1:Judge10!F13))," ",AVERAGE(Judge1:Judge10!F13))</f>
        <v>-10</v>
      </c>
      <c r="G13" s="24">
        <f>IF(ISERROR(AVERAGE(Judge1:Judge10!G13))," ",AVERAGE(Judge1:Judge10!G13))</f>
        <v>-5</v>
      </c>
      <c r="H13" s="24" t="str">
        <f>IF(ISERROR(AVERAGE(Judge1:Judge10!H13))," ",AVERAGE(Judge1:Judge10!H13))</f>
        <v> </v>
      </c>
      <c r="I13" s="24" t="str">
        <f>IF(ISERROR(AVERAGE(Judge1:Judge10!I13))," ",AVERAGE(Judge1:Judge10!I13))</f>
        <v> </v>
      </c>
      <c r="J13" s="24" t="str">
        <f>IF(ISERROR(AVERAGE(Judge1:Judge10!J13))," ",AVERAGE(Judge1:Judge10!J13))</f>
        <v> </v>
      </c>
      <c r="K13" s="24" t="str">
        <f>IF(ISERROR(AVERAGE(Judge1:Judge10!K13))," ",AVERAGE(Judge1:Judge10!K13))</f>
        <v> </v>
      </c>
      <c r="L13" s="24" t="str">
        <f>IF(ISERROR(AVERAGE(Judge1:Judge10!L13))," ",AVERAGE(Judge1:Judge10!L13))</f>
        <v> </v>
      </c>
      <c r="M13" s="24" t="str">
        <f>IF(ISERROR(AVERAGE(Judge1:Judge10!M13))," ",AVERAGE(Judge1:Judge10!M13))</f>
        <v> </v>
      </c>
      <c r="N13" s="24" t="str">
        <f>IF(ISERROR(AVERAGE(Judge1:Judge10!N13))," ",AVERAGE(Judge1:Judge10!N13))</f>
        <v> </v>
      </c>
      <c r="O13" s="24" t="str">
        <f>IF(ISERROR(AVERAGE(Judge1:Judge10!O13))," ",AVERAGE(Judge1:Judge10!O13))</f>
        <v> </v>
      </c>
      <c r="P13" s="24" t="str">
        <f>IF(ISERROR(AVERAGE(Judge1:Judge10!P13))," ",AVERAGE(Judge1:Judge10!P13))</f>
        <v> </v>
      </c>
      <c r="Q13" s="24" t="str">
        <f>IF(ISERROR(AVERAGE(Judge1:Judge10!Q13))," ",AVERAGE(Judge1:Judge10!Q13))</f>
        <v> </v>
      </c>
      <c r="R13" s="24">
        <f>IF(ISERROR(AVERAGE(Judge1:Judge10!R13))," ",AVERAGE(Judge1:Judge10!R13))</f>
        <v>-5</v>
      </c>
      <c r="S13" s="24" t="str">
        <f>IF(ISERROR(AVERAGE(Judge1:Judge10!S13))," ",AVERAGE(Judge1:Judge10!S13))</f>
        <v> </v>
      </c>
      <c r="T13" s="24" t="str">
        <f>IF(ISERROR(AVERAGE(Judge1:Judge10!T13))," ",AVERAGE(Judge1:Judge10!T13))</f>
        <v> </v>
      </c>
      <c r="U13" s="24">
        <f>IF(ISERROR(AVERAGE(Judge1:Judge10!U13))," ",AVERAGE(Judge1:Judge10!U13))</f>
        <v>-10</v>
      </c>
      <c r="V13" s="15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11423</v>
      </c>
      <c r="B14" s="13">
        <v>263738</v>
      </c>
      <c r="C14" s="14" t="s">
        <v>21</v>
      </c>
      <c r="D14" s="14" t="s">
        <v>23</v>
      </c>
      <c r="E14" s="14">
        <v>-50</v>
      </c>
      <c r="F14" s="24" t="str">
        <f>IF(ISERROR(AVERAGE(Judge1:Judge10!F14))," ",AVERAGE(Judge1:Judge10!F14))</f>
        <v> </v>
      </c>
      <c r="G14" s="24" t="str">
        <f>IF(ISERROR(AVERAGE(Judge1:Judge10!G14))," ",AVERAGE(Judge1:Judge10!G14))</f>
        <v> </v>
      </c>
      <c r="H14" s="24" t="str">
        <f>IF(ISERROR(AVERAGE(Judge1:Judge10!H14))," ",AVERAGE(Judge1:Judge10!H14))</f>
        <v> </v>
      </c>
      <c r="I14" s="24" t="str">
        <f>IF(ISERROR(AVERAGE(Judge1:Judge10!I14))," ",AVERAGE(Judge1:Judge10!I14))</f>
        <v> </v>
      </c>
      <c r="J14" s="24" t="str">
        <f>IF(ISERROR(AVERAGE(Judge1:Judge10!J14))," ",AVERAGE(Judge1:Judge10!J14))</f>
        <v> </v>
      </c>
      <c r="K14" s="24" t="str">
        <f>IF(ISERROR(AVERAGE(Judge1:Judge10!K14))," ",AVERAGE(Judge1:Judge10!K14))</f>
        <v> </v>
      </c>
      <c r="L14" s="24" t="str">
        <f>IF(ISERROR(AVERAGE(Judge1:Judge10!L14))," ",AVERAGE(Judge1:Judge10!L14))</f>
        <v> </v>
      </c>
      <c r="M14" s="24" t="str">
        <f>IF(ISERROR(AVERAGE(Judge1:Judge10!M14))," ",AVERAGE(Judge1:Judge10!M14))</f>
        <v> </v>
      </c>
      <c r="N14" s="24" t="str">
        <f>IF(ISERROR(AVERAGE(Judge1:Judge10!N14))," ",AVERAGE(Judge1:Judge10!N14))</f>
        <v> </v>
      </c>
      <c r="O14" s="24" t="str">
        <f>IF(ISERROR(AVERAGE(Judge1:Judge10!O14))," ",AVERAGE(Judge1:Judge10!O14))</f>
        <v> </v>
      </c>
      <c r="P14" s="24" t="str">
        <f>IF(ISERROR(AVERAGE(Judge1:Judge10!P14))," ",AVERAGE(Judge1:Judge10!P14))</f>
        <v> </v>
      </c>
      <c r="Q14" s="24" t="str">
        <f>IF(ISERROR(AVERAGE(Judge1:Judge10!Q14))," ",AVERAGE(Judge1:Judge10!Q14))</f>
        <v> </v>
      </c>
      <c r="R14" s="24" t="str">
        <f>IF(ISERROR(AVERAGE(Judge1:Judge10!R14))," ",AVERAGE(Judge1:Judge10!R14))</f>
        <v> </v>
      </c>
      <c r="S14" s="24" t="str">
        <f>IF(ISERROR(AVERAGE(Judge1:Judge10!S14))," ",AVERAGE(Judge1:Judge10!S14))</f>
        <v> </v>
      </c>
      <c r="T14" s="24">
        <f>IF(ISERROR(AVERAGE(Judge1:Judge10!T14))," ",AVERAGE(Judge1:Judge10!T14))</f>
        <v>-10</v>
      </c>
      <c r="U14" s="24" t="str">
        <f>IF(ISERROR(AVERAGE(Judge1:Judge10!U14))," ",AVERAGE(Judge1:Judge10!U14))</f>
        <v> </v>
      </c>
      <c r="V14" s="15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">
      <c r="C16" t="s">
        <v>24</v>
      </c>
      <c r="E16">
        <f>SUMIF($E$6:$E$14,"&gt;0")</f>
        <v>1000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">
      <c r="C17" t="s">
        <v>25</v>
      </c>
      <c r="F17" s="16">
        <f>SUM($F$7:$F$14)</f>
        <v>763</v>
      </c>
      <c r="G17" s="16">
        <f>SUM($G$7:$G$14)</f>
        <v>870</v>
      </c>
      <c r="H17" s="16">
        <f>SUM($H$7:$H$14)</f>
        <v>0</v>
      </c>
      <c r="I17" s="16">
        <f>SUM($I$7:$I$14)</f>
        <v>0</v>
      </c>
      <c r="J17" s="16">
        <f>SUM($J$7:$J$14)</f>
        <v>537</v>
      </c>
      <c r="K17" s="16">
        <f>SUM($K$7:$K$14)</f>
        <v>928</v>
      </c>
      <c r="L17" s="16">
        <f>SUM($L$7:$L$14)</f>
        <v>896</v>
      </c>
      <c r="M17" s="16">
        <f>SUM($M$7:$M$14)</f>
        <v>898</v>
      </c>
      <c r="N17" s="16">
        <f>SUM($N$7:$N$14)</f>
        <v>905</v>
      </c>
      <c r="O17" s="16">
        <f>SUM($O$7:$O$14)</f>
        <v>717</v>
      </c>
      <c r="P17" s="16">
        <f>SUM($P$7:$P$14)</f>
        <v>0</v>
      </c>
      <c r="Q17" s="16">
        <f>SUM($Q$7:$Q$14)</f>
        <v>613</v>
      </c>
      <c r="R17" s="16">
        <f>SUM($R$7:$R$14)</f>
        <v>393</v>
      </c>
      <c r="S17" s="16">
        <f>SUM($S$7:$S$14)</f>
        <v>725</v>
      </c>
      <c r="T17" s="16">
        <f>SUM($T$7:$T$14)</f>
        <v>755</v>
      </c>
      <c r="U17" s="16">
        <f>SUM($U$7:$U$14)</f>
        <v>763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4:78" ht="1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">
      <c r="C19" t="s">
        <v>26</v>
      </c>
      <c r="D19" s="17">
        <f>LARGE($F$17:$U$17,1)</f>
        <v>928</v>
      </c>
      <c r="E19">
        <f>INDEX($F$6:$U$6,MATCH($D$19,$F$17:$U$17,0))</f>
        <v>1565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">
      <c r="C20" t="s">
        <v>29</v>
      </c>
      <c r="D20" s="18">
        <f>LARGE($F$17:$U$17,2)</f>
        <v>905</v>
      </c>
      <c r="E20">
        <f>INDEX($F$6:$U$6,MATCH($D$20,$F$17:$U$17,0))</f>
        <v>1764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">
      <c r="C21" t="s">
        <v>30</v>
      </c>
      <c r="D21" s="19">
        <f>LARGE($F$17:$U$17,3)</f>
        <v>898</v>
      </c>
      <c r="E21">
        <f>INDEX($F$6:$U$6,MATCH($D$21,$F$17:$U$17,0))</f>
        <v>1649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">
      <c r="C22" t="s">
        <v>31</v>
      </c>
      <c r="D22" s="20">
        <f>LARGE($F$17:$U$17,4)</f>
        <v>896</v>
      </c>
      <c r="E22">
        <f>INDEX($F$6:$U$6,MATCH($D$22,$F$17:$U$17,0))</f>
        <v>1644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32</v>
      </c>
      <c r="D23" s="21">
        <f>LARGE($F$17:$U$17,5)</f>
        <v>870</v>
      </c>
      <c r="E23">
        <f>INDEX($F$6:$U$6,MATCH($D$23,$F$17:$U$17,0))</f>
        <v>1258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U7">
    <cfRule type="cellIs" priority="1" dxfId="3" operator="greaterThan" stopIfTrue="1">
      <formula>Totals!$E$7</formula>
    </cfRule>
    <cfRule type="cellIs" priority="2" dxfId="7" operator="equal" stopIfTrue="1">
      <formula>""</formula>
    </cfRule>
  </conditionalFormatting>
  <conditionalFormatting sqref="E8:U8">
    <cfRule type="cellIs" priority="3" dxfId="3" operator="greaterThan" stopIfTrue="1">
      <formula>Totals!$E$8</formula>
    </cfRule>
    <cfRule type="cellIs" priority="4" dxfId="7" operator="equal" stopIfTrue="1">
      <formula>""</formula>
    </cfRule>
  </conditionalFormatting>
  <conditionalFormatting sqref="E9:U9">
    <cfRule type="cellIs" priority="5" dxfId="3" operator="greaterThan" stopIfTrue="1">
      <formula>Totals!$E$9</formula>
    </cfRule>
    <cfRule type="cellIs" priority="6" dxfId="7" operator="equal" stopIfTrue="1">
      <formula>""</formula>
    </cfRule>
  </conditionalFormatting>
  <conditionalFormatting sqref="E10:U10">
    <cfRule type="cellIs" priority="7" dxfId="3" operator="greaterThan" stopIfTrue="1">
      <formula>Totals!$E$10</formula>
    </cfRule>
    <cfRule type="cellIs" priority="8" dxfId="7" operator="equal" stopIfTrue="1">
      <formula>""</formula>
    </cfRule>
  </conditionalFormatting>
  <conditionalFormatting sqref="E11:U11">
    <cfRule type="cellIs" priority="9" dxfId="3" operator="greaterThan" stopIfTrue="1">
      <formula>Totals!$E$11</formula>
    </cfRule>
    <cfRule type="cellIs" priority="10" dxfId="7" operator="equal" stopIfTrue="1">
      <formula>""</formula>
    </cfRule>
  </conditionalFormatting>
  <conditionalFormatting sqref="E12:U12">
    <cfRule type="cellIs" priority="11" dxfId="3" operator="greaterThan" stopIfTrue="1">
      <formula>Totals!$E$12</formula>
    </cfRule>
    <cfRule type="cellIs" priority="12" dxfId="7" operator="equal" stopIfTrue="1">
      <formula>""</formula>
    </cfRule>
  </conditionalFormatting>
  <conditionalFormatting sqref="E13:U13">
    <cfRule type="cellIs" priority="13" dxfId="3" operator="lessThan" stopIfTrue="1">
      <formula>Totals!$E$13</formula>
    </cfRule>
    <cfRule type="cellIs" priority="14" dxfId="3" operator="greaterThan" stopIfTrue="1">
      <formula>0</formula>
    </cfRule>
  </conditionalFormatting>
  <conditionalFormatting sqref="E14:U14">
    <cfRule type="cellIs" priority="15" dxfId="3" operator="lessThan" stopIfTrue="1">
      <formula>Totals!$E$14</formula>
    </cfRule>
    <cfRule type="cellIs" priority="16" dxfId="3" operator="greaterThan" stopIfTrue="1">
      <formula>0</formula>
    </cfRule>
  </conditionalFormatting>
  <conditionalFormatting sqref="C17:U17">
    <cfRule type="cellIs" priority="17" dxfId="2" operator="equal" stopIfTrue="1">
      <formula>Totals!$D$19</formula>
    </cfRule>
    <cfRule type="cellIs" priority="18" dxfId="1" operator="equal" stopIfTrue="1">
      <formula>Totals!$D$20</formula>
    </cfRule>
    <cfRule type="cellIs" priority="19" dxfId="0" operator="equal" stopIfTrue="1">
      <formula>Totals!$D$21</formula>
    </cfRule>
    <cfRule type="cellIs" priority="20" dxfId="228" operator="equal" stopIfTrue="1">
      <formula>$D$22</formula>
    </cfRule>
    <cfRule type="cellIs" priority="21" dxfId="229" operator="equal" stopIfTrue="1">
      <formula>$D$23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33</v>
      </c>
    </row>
    <row r="6" spans="1:21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1257</v>
      </c>
      <c r="G6" s="1">
        <v>1258</v>
      </c>
      <c r="H6" s="1">
        <v>1325</v>
      </c>
      <c r="I6" s="1">
        <v>1326</v>
      </c>
      <c r="J6" s="1">
        <v>1469</v>
      </c>
      <c r="K6" s="1">
        <v>1565</v>
      </c>
      <c r="L6" s="1">
        <v>1644</v>
      </c>
      <c r="M6" s="1">
        <v>1649</v>
      </c>
      <c r="N6" s="1">
        <v>1764</v>
      </c>
      <c r="O6" s="1">
        <v>1810</v>
      </c>
      <c r="P6" s="1">
        <v>1985</v>
      </c>
      <c r="Q6" s="1">
        <v>1995</v>
      </c>
      <c r="R6" s="1">
        <v>2004</v>
      </c>
      <c r="S6" s="1">
        <v>2198</v>
      </c>
      <c r="T6" s="1">
        <v>2234</v>
      </c>
      <c r="U6" s="1">
        <v>2239</v>
      </c>
    </row>
    <row r="7" spans="1:78" ht="12">
      <c r="A7" s="13">
        <v>11423</v>
      </c>
      <c r="B7" s="13">
        <v>263731</v>
      </c>
      <c r="C7" s="12" t="s">
        <v>14</v>
      </c>
      <c r="D7" s="3" t="s">
        <v>15</v>
      </c>
      <c r="E7" s="3">
        <v>240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11423</v>
      </c>
      <c r="B8" s="13">
        <v>263732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11423</v>
      </c>
      <c r="B9" s="13">
        <v>263733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11423</v>
      </c>
      <c r="B10" s="13">
        <v>263734</v>
      </c>
      <c r="C10" s="3" t="s">
        <v>14</v>
      </c>
      <c r="D10" s="3" t="s">
        <v>18</v>
      </c>
      <c r="E10" s="3">
        <v>120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11423</v>
      </c>
      <c r="B11" s="13">
        <v>263735</v>
      </c>
      <c r="C11" s="3" t="s">
        <v>14</v>
      </c>
      <c r="D11" s="3" t="s">
        <v>19</v>
      </c>
      <c r="E11" s="3">
        <v>120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11423</v>
      </c>
      <c r="B12" s="13">
        <v>263736</v>
      </c>
      <c r="C12" s="3" t="s">
        <v>14</v>
      </c>
      <c r="D12" s="3" t="s">
        <v>20</v>
      </c>
      <c r="E12" s="3">
        <v>120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11423</v>
      </c>
      <c r="B13" s="13">
        <v>263737</v>
      </c>
      <c r="C13" s="14" t="s">
        <v>21</v>
      </c>
      <c r="D13" s="14" t="s">
        <v>22</v>
      </c>
      <c r="E13" s="14">
        <v>-50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11423</v>
      </c>
      <c r="B14" s="13">
        <v>263738</v>
      </c>
      <c r="C14" s="14" t="s">
        <v>21</v>
      </c>
      <c r="D14" s="14" t="s">
        <v>23</v>
      </c>
      <c r="E14" s="14">
        <v>-50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">
      <c r="C16" t="s">
        <v>24</v>
      </c>
      <c r="E16">
        <f>SUMIF($E$6:$E$14,"&gt;0")</f>
        <v>1000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">
      <c r="C17" t="s">
        <v>25</v>
      </c>
      <c r="F17" s="16">
        <f>SUM($F$7:$F$14)</f>
        <v>0</v>
      </c>
      <c r="G17" s="16">
        <f>SUM($G$7:$G$14)</f>
        <v>0</v>
      </c>
      <c r="H17" s="16">
        <f>SUM($H$7:$H$14)</f>
        <v>0</v>
      </c>
      <c r="I17" s="16">
        <f>SUM($I$7:$I$14)</f>
        <v>0</v>
      </c>
      <c r="J17" s="16">
        <f>SUM($J$7:$J$14)</f>
        <v>0</v>
      </c>
      <c r="K17" s="16">
        <f>SUM($K$7:$K$14)</f>
        <v>0</v>
      </c>
      <c r="L17" s="16">
        <f>SUM($L$7:$L$14)</f>
        <v>0</v>
      </c>
      <c r="M17" s="16">
        <f>SUM($M$7:$M$14)</f>
        <v>0</v>
      </c>
      <c r="N17" s="16">
        <f>SUM($N$7:$N$14)</f>
        <v>0</v>
      </c>
      <c r="O17" s="16">
        <f>SUM($O$7:$O$14)</f>
        <v>0</v>
      </c>
      <c r="P17" s="16">
        <f>SUM($P$7:$P$14)</f>
        <v>0</v>
      </c>
      <c r="Q17" s="16">
        <f>SUM($Q$7:$Q$14)</f>
        <v>0</v>
      </c>
      <c r="R17" s="16">
        <f>SUM($R$7:$R$14)</f>
        <v>0</v>
      </c>
      <c r="S17" s="16">
        <f>SUM($S$7:$S$14)</f>
        <v>0</v>
      </c>
      <c r="T17" s="16">
        <f>SUM($T$7:$T$14)</f>
        <v>0</v>
      </c>
      <c r="U17" s="16">
        <f>SUM($U$7:$U$14)</f>
        <v>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4:78" ht="1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U7">
    <cfRule type="cellIs" priority="1" dxfId="3" operator="greaterThan" stopIfTrue="1">
      <formula>Judge9!$E$7</formula>
    </cfRule>
    <cfRule type="cellIs" priority="2" dxfId="7" operator="equal" stopIfTrue="1">
      <formula>""</formula>
    </cfRule>
  </conditionalFormatting>
  <conditionalFormatting sqref="E8:U8">
    <cfRule type="cellIs" priority="3" dxfId="3" operator="greaterThan" stopIfTrue="1">
      <formula>Judge9!$E$8</formula>
    </cfRule>
    <cfRule type="cellIs" priority="4" dxfId="7" operator="equal" stopIfTrue="1">
      <formula>""</formula>
    </cfRule>
  </conditionalFormatting>
  <conditionalFormatting sqref="E9:U9">
    <cfRule type="cellIs" priority="5" dxfId="3" operator="greaterThan" stopIfTrue="1">
      <formula>Judge9!$E$9</formula>
    </cfRule>
    <cfRule type="cellIs" priority="6" dxfId="7" operator="equal" stopIfTrue="1">
      <formula>""</formula>
    </cfRule>
  </conditionalFormatting>
  <conditionalFormatting sqref="E10:U10">
    <cfRule type="cellIs" priority="7" dxfId="3" operator="greaterThan" stopIfTrue="1">
      <formula>Judge9!$E$10</formula>
    </cfRule>
    <cfRule type="cellIs" priority="8" dxfId="7" operator="equal" stopIfTrue="1">
      <formula>""</formula>
    </cfRule>
  </conditionalFormatting>
  <conditionalFormatting sqref="E11:U11">
    <cfRule type="cellIs" priority="9" dxfId="3" operator="greaterThan" stopIfTrue="1">
      <formula>Judge9!$E$11</formula>
    </cfRule>
    <cfRule type="cellIs" priority="10" dxfId="7" operator="equal" stopIfTrue="1">
      <formula>""</formula>
    </cfRule>
  </conditionalFormatting>
  <conditionalFormatting sqref="E12:U12">
    <cfRule type="cellIs" priority="11" dxfId="3" operator="greaterThan" stopIfTrue="1">
      <formula>Judge9!$E$12</formula>
    </cfRule>
    <cfRule type="cellIs" priority="12" dxfId="7" operator="equal" stopIfTrue="1">
      <formula>""</formula>
    </cfRule>
  </conditionalFormatting>
  <conditionalFormatting sqref="E13:U13">
    <cfRule type="cellIs" priority="13" dxfId="3" operator="lessThan" stopIfTrue="1">
      <formula>Judge9!$E$13</formula>
    </cfRule>
    <cfRule type="cellIs" priority="14" dxfId="3" operator="greaterThan" stopIfTrue="1">
      <formula>0</formula>
    </cfRule>
  </conditionalFormatting>
  <conditionalFormatting sqref="E14:U14">
    <cfRule type="cellIs" priority="15" dxfId="3" operator="lessThan" stopIfTrue="1">
      <formula>Judge9!$E$14</formula>
    </cfRule>
    <cfRule type="cellIs" priority="16" dxfId="3" operator="greaterThan" stopIfTrue="1">
      <formula>0</formula>
    </cfRule>
  </conditionalFormatting>
  <conditionalFormatting sqref="C17:U17">
    <cfRule type="cellIs" priority="17" dxfId="2" operator="equal" stopIfTrue="1">
      <formula>Judge9!$D$19</formula>
    </cfRule>
    <cfRule type="cellIs" priority="18" dxfId="1" operator="equal" stopIfTrue="1">
      <formula>Judge9!$D$20</formula>
    </cfRule>
    <cfRule type="cellIs" priority="19" dxfId="0" operator="equal" stopIfTrue="1">
      <formula>Judge9!$D$21</formula>
    </cfRule>
    <cfRule type="cellIs" priority="20" dxfId="228" operator="equal" stopIfTrue="1">
      <formula>$D$22</formula>
    </cfRule>
    <cfRule type="cellIs" priority="21" dxfId="229" operator="equal" stopIfTrue="1">
      <formula>$D$23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33</v>
      </c>
    </row>
    <row r="6" spans="1:21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1257</v>
      </c>
      <c r="G6" s="1">
        <v>1258</v>
      </c>
      <c r="H6" s="1">
        <v>1325</v>
      </c>
      <c r="I6" s="1">
        <v>1326</v>
      </c>
      <c r="J6" s="1">
        <v>1469</v>
      </c>
      <c r="K6" s="1">
        <v>1565</v>
      </c>
      <c r="L6" s="1">
        <v>1644</v>
      </c>
      <c r="M6" s="1">
        <v>1649</v>
      </c>
      <c r="N6" s="1">
        <v>1764</v>
      </c>
      <c r="O6" s="1">
        <v>1810</v>
      </c>
      <c r="P6" s="1">
        <v>1985</v>
      </c>
      <c r="Q6" s="1">
        <v>1995</v>
      </c>
      <c r="R6" s="1">
        <v>2004</v>
      </c>
      <c r="S6" s="1">
        <v>2198</v>
      </c>
      <c r="T6" s="1">
        <v>2234</v>
      </c>
      <c r="U6" s="1">
        <v>2239</v>
      </c>
    </row>
    <row r="7" spans="1:78" ht="12">
      <c r="A7" s="13">
        <v>11423</v>
      </c>
      <c r="B7" s="13">
        <v>263731</v>
      </c>
      <c r="C7" s="12" t="s">
        <v>14</v>
      </c>
      <c r="D7" s="3" t="s">
        <v>15</v>
      </c>
      <c r="E7" s="3">
        <v>240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11423</v>
      </c>
      <c r="B8" s="13">
        <v>263732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11423</v>
      </c>
      <c r="B9" s="13">
        <v>263733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11423</v>
      </c>
      <c r="B10" s="13">
        <v>263734</v>
      </c>
      <c r="C10" s="3" t="s">
        <v>14</v>
      </c>
      <c r="D10" s="3" t="s">
        <v>18</v>
      </c>
      <c r="E10" s="3">
        <v>120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11423</v>
      </c>
      <c r="B11" s="13">
        <v>263735</v>
      </c>
      <c r="C11" s="3" t="s">
        <v>14</v>
      </c>
      <c r="D11" s="3" t="s">
        <v>19</v>
      </c>
      <c r="E11" s="3">
        <v>120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11423</v>
      </c>
      <c r="B12" s="13">
        <v>263736</v>
      </c>
      <c r="C12" s="3" t="s">
        <v>14</v>
      </c>
      <c r="D12" s="3" t="s">
        <v>20</v>
      </c>
      <c r="E12" s="3">
        <v>120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11423</v>
      </c>
      <c r="B13" s="13">
        <v>263737</v>
      </c>
      <c r="C13" s="14" t="s">
        <v>21</v>
      </c>
      <c r="D13" s="14" t="s">
        <v>22</v>
      </c>
      <c r="E13" s="14">
        <v>-50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11423</v>
      </c>
      <c r="B14" s="13">
        <v>263738</v>
      </c>
      <c r="C14" s="14" t="s">
        <v>21</v>
      </c>
      <c r="D14" s="14" t="s">
        <v>23</v>
      </c>
      <c r="E14" s="14">
        <v>-50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">
      <c r="C16" t="s">
        <v>24</v>
      </c>
      <c r="E16">
        <f>SUMIF($E$6:$E$14,"&gt;0")</f>
        <v>1000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">
      <c r="C17" t="s">
        <v>25</v>
      </c>
      <c r="F17" s="16">
        <f>SUM($F$7:$F$14)</f>
        <v>0</v>
      </c>
      <c r="G17" s="16">
        <f>SUM($G$7:$G$14)</f>
        <v>0</v>
      </c>
      <c r="H17" s="16">
        <f>SUM($H$7:$H$14)</f>
        <v>0</v>
      </c>
      <c r="I17" s="16">
        <f>SUM($I$7:$I$14)</f>
        <v>0</v>
      </c>
      <c r="J17" s="16">
        <f>SUM($J$7:$J$14)</f>
        <v>0</v>
      </c>
      <c r="K17" s="16">
        <f>SUM($K$7:$K$14)</f>
        <v>0</v>
      </c>
      <c r="L17" s="16">
        <f>SUM($L$7:$L$14)</f>
        <v>0</v>
      </c>
      <c r="M17" s="16">
        <f>SUM($M$7:$M$14)</f>
        <v>0</v>
      </c>
      <c r="N17" s="16">
        <f>SUM($N$7:$N$14)</f>
        <v>0</v>
      </c>
      <c r="O17" s="16">
        <f>SUM($O$7:$O$14)</f>
        <v>0</v>
      </c>
      <c r="P17" s="16">
        <f>SUM($P$7:$P$14)</f>
        <v>0</v>
      </c>
      <c r="Q17" s="16">
        <f>SUM($Q$7:$Q$14)</f>
        <v>0</v>
      </c>
      <c r="R17" s="16">
        <f>SUM($R$7:$R$14)</f>
        <v>0</v>
      </c>
      <c r="S17" s="16">
        <f>SUM($S$7:$S$14)</f>
        <v>0</v>
      </c>
      <c r="T17" s="16">
        <f>SUM($T$7:$T$14)</f>
        <v>0</v>
      </c>
      <c r="U17" s="16">
        <f>SUM($U$7:$U$14)</f>
        <v>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4:78" ht="1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U7">
    <cfRule type="cellIs" priority="1" dxfId="3" operator="greaterThan" stopIfTrue="1">
      <formula>Judge10!$E$7</formula>
    </cfRule>
    <cfRule type="cellIs" priority="2" dxfId="7" operator="equal" stopIfTrue="1">
      <formula>""</formula>
    </cfRule>
  </conditionalFormatting>
  <conditionalFormatting sqref="E8:U8">
    <cfRule type="cellIs" priority="3" dxfId="3" operator="greaterThan" stopIfTrue="1">
      <formula>Judge10!$E$8</formula>
    </cfRule>
    <cfRule type="cellIs" priority="4" dxfId="7" operator="equal" stopIfTrue="1">
      <formula>""</formula>
    </cfRule>
  </conditionalFormatting>
  <conditionalFormatting sqref="E9:U9">
    <cfRule type="cellIs" priority="5" dxfId="3" operator="greaterThan" stopIfTrue="1">
      <formula>Judge10!$E$9</formula>
    </cfRule>
    <cfRule type="cellIs" priority="6" dxfId="7" operator="equal" stopIfTrue="1">
      <formula>""</formula>
    </cfRule>
  </conditionalFormatting>
  <conditionalFormatting sqref="E10:U10">
    <cfRule type="cellIs" priority="7" dxfId="3" operator="greaterThan" stopIfTrue="1">
      <formula>Judge10!$E$10</formula>
    </cfRule>
    <cfRule type="cellIs" priority="8" dxfId="7" operator="equal" stopIfTrue="1">
      <formula>""</formula>
    </cfRule>
  </conditionalFormatting>
  <conditionalFormatting sqref="E11:U11">
    <cfRule type="cellIs" priority="9" dxfId="3" operator="greaterThan" stopIfTrue="1">
      <formula>Judge10!$E$11</formula>
    </cfRule>
    <cfRule type="cellIs" priority="10" dxfId="7" operator="equal" stopIfTrue="1">
      <formula>""</formula>
    </cfRule>
  </conditionalFormatting>
  <conditionalFormatting sqref="E12:U12">
    <cfRule type="cellIs" priority="11" dxfId="3" operator="greaterThan" stopIfTrue="1">
      <formula>Judge10!$E$12</formula>
    </cfRule>
    <cfRule type="cellIs" priority="12" dxfId="7" operator="equal" stopIfTrue="1">
      <formula>""</formula>
    </cfRule>
  </conditionalFormatting>
  <conditionalFormatting sqref="E13:U13">
    <cfRule type="cellIs" priority="13" dxfId="3" operator="lessThan" stopIfTrue="1">
      <formula>Judge10!$E$13</formula>
    </cfRule>
    <cfRule type="cellIs" priority="14" dxfId="3" operator="greaterThan" stopIfTrue="1">
      <formula>0</formula>
    </cfRule>
  </conditionalFormatting>
  <conditionalFormatting sqref="E14:U14">
    <cfRule type="cellIs" priority="15" dxfId="3" operator="lessThan" stopIfTrue="1">
      <formula>Judge10!$E$14</formula>
    </cfRule>
    <cfRule type="cellIs" priority="16" dxfId="3" operator="greaterThan" stopIfTrue="1">
      <formula>0</formula>
    </cfRule>
  </conditionalFormatting>
  <conditionalFormatting sqref="C17:U17">
    <cfRule type="cellIs" priority="17" dxfId="2" operator="equal" stopIfTrue="1">
      <formula>Judge10!$D$19</formula>
    </cfRule>
    <cfRule type="cellIs" priority="18" dxfId="1" operator="equal" stopIfTrue="1">
      <formula>Judge10!$D$20</formula>
    </cfRule>
    <cfRule type="cellIs" priority="19" dxfId="0" operator="equal" stopIfTrue="1">
      <formula>Judge10!$D$21</formula>
    </cfRule>
    <cfRule type="cellIs" priority="20" dxfId="228" operator="equal" stopIfTrue="1">
      <formula>$D$22</formula>
    </cfRule>
    <cfRule type="cellIs" priority="21" dxfId="229" operator="equal" stopIfTrue="1">
      <formula>$D$23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2" t="s">
        <v>35</v>
      </c>
    </row>
    <row r="2" spans="4:7" ht="18">
      <c r="D2" s="4" t="s">
        <v>1</v>
      </c>
      <c r="G2" s="22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33</v>
      </c>
    </row>
    <row r="6" spans="1:21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1257</v>
      </c>
      <c r="G6" s="25">
        <v>1258</v>
      </c>
      <c r="H6" s="25">
        <v>1325</v>
      </c>
      <c r="I6" s="25">
        <v>1326</v>
      </c>
      <c r="J6" s="25">
        <v>1469</v>
      </c>
      <c r="K6" s="25">
        <v>1565</v>
      </c>
      <c r="L6" s="25">
        <v>1644</v>
      </c>
      <c r="M6" s="25">
        <v>1649</v>
      </c>
      <c r="N6" s="25">
        <v>1764</v>
      </c>
      <c r="O6" s="25">
        <v>1810</v>
      </c>
      <c r="P6" s="25">
        <v>1985</v>
      </c>
      <c r="Q6" s="25">
        <v>1995</v>
      </c>
      <c r="R6" s="25">
        <v>2004</v>
      </c>
      <c r="S6" s="25">
        <v>2198</v>
      </c>
      <c r="T6" s="25">
        <v>2234</v>
      </c>
      <c r="U6" s="25">
        <v>2239</v>
      </c>
    </row>
    <row r="7" spans="1:78" ht="27.75">
      <c r="A7" s="13">
        <v>11423</v>
      </c>
      <c r="B7" s="13">
        <v>263731</v>
      </c>
      <c r="C7" s="12" t="s">
        <v>14</v>
      </c>
      <c r="D7" s="3" t="s">
        <v>15</v>
      </c>
      <c r="E7" s="3">
        <v>240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27.75">
      <c r="A8" s="13">
        <v>11423</v>
      </c>
      <c r="B8" s="13">
        <v>263732</v>
      </c>
      <c r="C8" s="3" t="s">
        <v>14</v>
      </c>
      <c r="D8" s="3" t="s">
        <v>16</v>
      </c>
      <c r="E8" s="3">
        <v>200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27.75">
      <c r="A9" s="13">
        <v>11423</v>
      </c>
      <c r="B9" s="13">
        <v>263733</v>
      </c>
      <c r="C9" s="3" t="s">
        <v>14</v>
      </c>
      <c r="D9" s="3" t="s">
        <v>17</v>
      </c>
      <c r="E9" s="3">
        <v>200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27.75">
      <c r="A10" s="13">
        <v>11423</v>
      </c>
      <c r="B10" s="13">
        <v>263734</v>
      </c>
      <c r="C10" s="3" t="s">
        <v>14</v>
      </c>
      <c r="D10" s="3" t="s">
        <v>18</v>
      </c>
      <c r="E10" s="3">
        <v>120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27.75">
      <c r="A11" s="13">
        <v>11423</v>
      </c>
      <c r="B11" s="13">
        <v>263735</v>
      </c>
      <c r="C11" s="3" t="s">
        <v>14</v>
      </c>
      <c r="D11" s="3" t="s">
        <v>19</v>
      </c>
      <c r="E11" s="3">
        <v>120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27.75">
      <c r="A12" s="13">
        <v>11423</v>
      </c>
      <c r="B12" s="13">
        <v>263736</v>
      </c>
      <c r="C12" s="3" t="s">
        <v>14</v>
      </c>
      <c r="D12" s="3" t="s">
        <v>20</v>
      </c>
      <c r="E12" s="3">
        <v>120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27.75">
      <c r="A13" s="13">
        <v>11423</v>
      </c>
      <c r="B13" s="13">
        <v>263737</v>
      </c>
      <c r="C13" s="14" t="s">
        <v>21</v>
      </c>
      <c r="D13" s="14" t="s">
        <v>22</v>
      </c>
      <c r="E13" s="14">
        <v>-50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5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27.75">
      <c r="A14" s="13">
        <v>11423</v>
      </c>
      <c r="B14" s="13">
        <v>263738</v>
      </c>
      <c r="C14" s="14" t="s">
        <v>21</v>
      </c>
      <c r="D14" s="14" t="s">
        <v>23</v>
      </c>
      <c r="E14" s="14">
        <v>-50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15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">
      <c r="C16" t="s">
        <v>24</v>
      </c>
      <c r="E16">
        <f>SUMIF($E$6:$E$14,"&gt;0")</f>
        <v>1000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">
      <c r="C17" t="s">
        <v>25</v>
      </c>
      <c r="F17" s="16">
        <f>SUM($F$7:$F$14)</f>
        <v>0</v>
      </c>
      <c r="G17" s="16">
        <f>SUM($G$7:$G$14)</f>
        <v>0</v>
      </c>
      <c r="H17" s="16">
        <f>SUM($H$7:$H$14)</f>
        <v>0</v>
      </c>
      <c r="I17" s="16">
        <f>SUM($I$7:$I$14)</f>
        <v>0</v>
      </c>
      <c r="J17" s="16">
        <f>SUM($J$7:$J$14)</f>
        <v>0</v>
      </c>
      <c r="K17" s="16">
        <f>SUM($K$7:$K$14)</f>
        <v>0</v>
      </c>
      <c r="L17" s="16">
        <f>SUM($L$7:$L$14)</f>
        <v>0</v>
      </c>
      <c r="M17" s="16">
        <f>SUM($M$7:$M$14)</f>
        <v>0</v>
      </c>
      <c r="N17" s="16">
        <f>SUM($N$7:$N$14)</f>
        <v>0</v>
      </c>
      <c r="O17" s="16">
        <f>SUM($O$7:$O$14)</f>
        <v>0</v>
      </c>
      <c r="P17" s="16">
        <f>SUM($P$7:$P$14)</f>
        <v>0</v>
      </c>
      <c r="Q17" s="16">
        <f>SUM($Q$7:$Q$14)</f>
        <v>0</v>
      </c>
      <c r="R17" s="16">
        <f>SUM($R$7:$R$14)</f>
        <v>0</v>
      </c>
      <c r="S17" s="16">
        <f>SUM($S$7:$S$14)</f>
        <v>0</v>
      </c>
      <c r="T17" s="16">
        <f>SUM($T$7:$T$14)</f>
        <v>0</v>
      </c>
      <c r="U17" s="16">
        <f>SUM($U$7:$U$14)</f>
        <v>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4:78" ht="1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">
      <c r="C19" t="s">
        <v>26</v>
      </c>
      <c r="D19" s="17">
        <f>LARGE($F$17:$U$17,1)</f>
        <v>0</v>
      </c>
      <c r="E19">
        <f>INDEX($F$6:$U$6,MATCH($D$19,$F$17:$U$17,0))</f>
        <v>1257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">
      <c r="C20" t="s">
        <v>29</v>
      </c>
      <c r="D20" s="18">
        <f>LARGE($F$17:$U$17,2)</f>
        <v>0</v>
      </c>
      <c r="E20">
        <f>INDEX($F$6:$U$6,MATCH($D$20,$F$17:$U$17,0))</f>
        <v>1257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">
      <c r="C21" t="s">
        <v>30</v>
      </c>
      <c r="D21" s="19">
        <f>LARGE($F$17:$U$17,3)</f>
        <v>0</v>
      </c>
      <c r="E21">
        <f>INDEX($F$6:$U$6,MATCH($D$21,$F$17:$U$17,0))</f>
        <v>1257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">
      <c r="C22" t="s">
        <v>31</v>
      </c>
      <c r="D22" s="20">
        <f>LARGE($F$17:$U$17,4)</f>
        <v>0</v>
      </c>
      <c r="E22">
        <f>INDEX($F$6:$U$6,MATCH($D$22,$F$17:$U$17,0))</f>
        <v>1257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32</v>
      </c>
      <c r="D23" s="21">
        <f>LARGE($F$17:$U$17,5)</f>
        <v>0</v>
      </c>
      <c r="E23">
        <f>INDEX($F$6:$U$6,MATCH($D$23,$F$17:$U$17,0))</f>
        <v>1257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Printable!$E$7</formula>
    </cfRule>
    <cfRule type="cellIs" priority="2" dxfId="7" operator="equal" stopIfTrue="1">
      <formula>""</formula>
    </cfRule>
  </conditionalFormatting>
  <conditionalFormatting sqref="E8">
    <cfRule type="cellIs" priority="3" dxfId="3" operator="greaterThan" stopIfTrue="1">
      <formula>Printable!$E$8</formula>
    </cfRule>
    <cfRule type="cellIs" priority="4" dxfId="7" operator="equal" stopIfTrue="1">
      <formula>""</formula>
    </cfRule>
  </conditionalFormatting>
  <conditionalFormatting sqref="E9">
    <cfRule type="cellIs" priority="5" dxfId="3" operator="greaterThan" stopIfTrue="1">
      <formula>Printable!$E$9</formula>
    </cfRule>
    <cfRule type="cellIs" priority="6" dxfId="7" operator="equal" stopIfTrue="1">
      <formula>""</formula>
    </cfRule>
  </conditionalFormatting>
  <conditionalFormatting sqref="E10">
    <cfRule type="cellIs" priority="7" dxfId="3" operator="greaterThan" stopIfTrue="1">
      <formula>Printable!$E$10</formula>
    </cfRule>
    <cfRule type="cellIs" priority="8" dxfId="7" operator="equal" stopIfTrue="1">
      <formula>""</formula>
    </cfRule>
  </conditionalFormatting>
  <conditionalFormatting sqref="E11">
    <cfRule type="cellIs" priority="9" dxfId="3" operator="greaterThan" stopIfTrue="1">
      <formula>Printable!$E$11</formula>
    </cfRule>
    <cfRule type="cellIs" priority="10" dxfId="7" operator="equal" stopIfTrue="1">
      <formula>""</formula>
    </cfRule>
  </conditionalFormatting>
  <conditionalFormatting sqref="E12">
    <cfRule type="cellIs" priority="11" dxfId="3" operator="greaterThan" stopIfTrue="1">
      <formula>Printable!$E$12</formula>
    </cfRule>
    <cfRule type="cellIs" priority="12" dxfId="7" operator="equal" stopIfTrue="1">
      <formula>""</formula>
    </cfRule>
  </conditionalFormatting>
  <conditionalFormatting sqref="E13">
    <cfRule type="cellIs" priority="13" dxfId="3" operator="lessThan" stopIfTrue="1">
      <formula>Printable!$E$13</formula>
    </cfRule>
    <cfRule type="cellIs" priority="14" dxfId="3" operator="greaterThan" stopIfTrue="1">
      <formula>0</formula>
    </cfRule>
  </conditionalFormatting>
  <conditionalFormatting sqref="E14">
    <cfRule type="cellIs" priority="15" dxfId="3" operator="lessThan" stopIfTrue="1">
      <formula>Printable!$E$14</formula>
    </cfRule>
    <cfRule type="cellIs" priority="16" dxfId="3" operator="greaterThan" stopIfTrue="1">
      <formula>0</formula>
    </cfRule>
  </conditionalFormatting>
  <conditionalFormatting sqref="C17:U17">
    <cfRule type="cellIs" priority="17" dxfId="2" operator="equal" stopIfTrue="1">
      <formula>Printable!$D$19</formula>
    </cfRule>
    <cfRule type="cellIs" priority="18" dxfId="1" operator="equal" stopIfTrue="1">
      <formula>Printable!$D$20</formula>
    </cfRule>
    <cfRule type="cellIs" priority="19" dxfId="0" operator="equal" stopIfTrue="1">
      <formula>Printable!$D$21</formula>
    </cfRule>
    <cfRule type="cellIs" priority="20" dxfId="228" operator="equal" stopIfTrue="1">
      <formula>$D$22</formula>
    </cfRule>
    <cfRule type="cellIs" priority="21" dxfId="229" operator="equal" stopIfTrue="1">
      <formula>$D$23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U14" sqref="U14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33</v>
      </c>
    </row>
    <row r="6" spans="1:21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1257</v>
      </c>
      <c r="G6" s="1">
        <v>1258</v>
      </c>
      <c r="H6" s="1">
        <v>1325</v>
      </c>
      <c r="I6" s="1">
        <v>1326</v>
      </c>
      <c r="J6" s="1">
        <v>1469</v>
      </c>
      <c r="K6" s="1">
        <v>1565</v>
      </c>
      <c r="L6" s="1">
        <v>1644</v>
      </c>
      <c r="M6" s="1">
        <v>1649</v>
      </c>
      <c r="N6" s="1">
        <v>1764</v>
      </c>
      <c r="O6" s="1">
        <v>1810</v>
      </c>
      <c r="P6" s="1">
        <v>1985</v>
      </c>
      <c r="Q6" s="1">
        <v>1995</v>
      </c>
      <c r="R6" s="1">
        <v>2004</v>
      </c>
      <c r="S6" s="1">
        <v>2198</v>
      </c>
      <c r="T6" s="1">
        <v>2234</v>
      </c>
      <c r="U6" s="1">
        <v>2239</v>
      </c>
    </row>
    <row r="7" spans="1:78" ht="12">
      <c r="A7" s="13">
        <v>11423</v>
      </c>
      <c r="B7" s="13">
        <v>263731</v>
      </c>
      <c r="C7" s="12" t="s">
        <v>14</v>
      </c>
      <c r="D7" s="3" t="s">
        <v>15</v>
      </c>
      <c r="E7" s="3">
        <v>240</v>
      </c>
      <c r="F7" s="9">
        <v>180</v>
      </c>
      <c r="G7" s="9">
        <v>220</v>
      </c>
      <c r="H7" s="9"/>
      <c r="I7" s="9"/>
      <c r="J7" s="9">
        <v>120</v>
      </c>
      <c r="K7" s="9">
        <v>220</v>
      </c>
      <c r="L7" s="9">
        <v>220</v>
      </c>
      <c r="M7" s="9">
        <v>220</v>
      </c>
      <c r="N7" s="9">
        <v>220</v>
      </c>
      <c r="O7" s="9">
        <v>180</v>
      </c>
      <c r="P7" s="9"/>
      <c r="Q7" s="9">
        <v>160</v>
      </c>
      <c r="R7" s="9">
        <v>60</v>
      </c>
      <c r="S7" s="9">
        <v>180</v>
      </c>
      <c r="T7" s="9">
        <v>190</v>
      </c>
      <c r="U7" s="9">
        <v>180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11423</v>
      </c>
      <c r="B8" s="13">
        <v>263732</v>
      </c>
      <c r="C8" s="3" t="s">
        <v>14</v>
      </c>
      <c r="D8" s="3" t="s">
        <v>16</v>
      </c>
      <c r="E8" s="3">
        <v>200</v>
      </c>
      <c r="F8" s="9">
        <v>160</v>
      </c>
      <c r="G8" s="9">
        <v>150</v>
      </c>
      <c r="H8" s="9"/>
      <c r="I8" s="9"/>
      <c r="J8" s="9">
        <v>40</v>
      </c>
      <c r="K8" s="9">
        <v>190</v>
      </c>
      <c r="L8" s="9">
        <v>190</v>
      </c>
      <c r="M8" s="9">
        <v>190</v>
      </c>
      <c r="N8" s="9">
        <v>190</v>
      </c>
      <c r="O8" s="9">
        <v>130</v>
      </c>
      <c r="P8" s="9"/>
      <c r="Q8" s="9">
        <v>80</v>
      </c>
      <c r="R8" s="9">
        <v>90</v>
      </c>
      <c r="S8" s="9">
        <v>120</v>
      </c>
      <c r="T8" s="9">
        <v>140</v>
      </c>
      <c r="U8" s="9">
        <v>130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11423</v>
      </c>
      <c r="B9" s="13">
        <v>263733</v>
      </c>
      <c r="C9" s="3" t="s">
        <v>14</v>
      </c>
      <c r="D9" s="3" t="s">
        <v>17</v>
      </c>
      <c r="E9" s="3">
        <v>200</v>
      </c>
      <c r="F9" s="9">
        <v>175</v>
      </c>
      <c r="G9" s="9">
        <v>180</v>
      </c>
      <c r="H9" s="9"/>
      <c r="I9" s="9"/>
      <c r="J9" s="9">
        <v>138</v>
      </c>
      <c r="K9" s="9">
        <v>178</v>
      </c>
      <c r="L9" s="9">
        <v>168</v>
      </c>
      <c r="M9" s="9">
        <v>168</v>
      </c>
      <c r="N9" s="9">
        <v>180</v>
      </c>
      <c r="O9" s="9">
        <v>145</v>
      </c>
      <c r="P9" s="9"/>
      <c r="Q9" s="9">
        <v>100</v>
      </c>
      <c r="R9" s="9">
        <v>60</v>
      </c>
      <c r="S9" s="9">
        <v>150</v>
      </c>
      <c r="T9" s="9">
        <v>150</v>
      </c>
      <c r="U9" s="9">
        <v>168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11423</v>
      </c>
      <c r="B10" s="13">
        <v>263734</v>
      </c>
      <c r="C10" s="3" t="s">
        <v>14</v>
      </c>
      <c r="D10" s="3" t="s">
        <v>18</v>
      </c>
      <c r="E10" s="3">
        <v>120</v>
      </c>
      <c r="F10" s="9">
        <v>93</v>
      </c>
      <c r="G10" s="9">
        <v>105</v>
      </c>
      <c r="H10" s="9"/>
      <c r="I10" s="9"/>
      <c r="J10" s="9">
        <v>95</v>
      </c>
      <c r="K10" s="9">
        <v>120</v>
      </c>
      <c r="L10" s="9">
        <v>110</v>
      </c>
      <c r="M10" s="9">
        <v>100</v>
      </c>
      <c r="N10" s="9">
        <v>95</v>
      </c>
      <c r="O10" s="9">
        <v>90</v>
      </c>
      <c r="P10" s="9"/>
      <c r="Q10" s="9">
        <v>90</v>
      </c>
      <c r="R10" s="9">
        <v>58</v>
      </c>
      <c r="S10" s="9">
        <v>105</v>
      </c>
      <c r="T10" s="9">
        <v>87</v>
      </c>
      <c r="U10" s="9">
        <v>105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11423</v>
      </c>
      <c r="B11" s="13">
        <v>263735</v>
      </c>
      <c r="C11" s="3" t="s">
        <v>14</v>
      </c>
      <c r="D11" s="3" t="s">
        <v>19</v>
      </c>
      <c r="E11" s="3">
        <v>120</v>
      </c>
      <c r="F11" s="9">
        <v>100</v>
      </c>
      <c r="G11" s="9">
        <v>115</v>
      </c>
      <c r="H11" s="9"/>
      <c r="I11" s="9"/>
      <c r="J11" s="9">
        <v>80</v>
      </c>
      <c r="K11" s="9">
        <v>115</v>
      </c>
      <c r="L11" s="9">
        <v>118</v>
      </c>
      <c r="M11" s="9">
        <v>110</v>
      </c>
      <c r="N11" s="9">
        <v>110</v>
      </c>
      <c r="O11" s="9">
        <v>100</v>
      </c>
      <c r="P11" s="9"/>
      <c r="Q11" s="9">
        <v>108</v>
      </c>
      <c r="R11" s="9">
        <v>90</v>
      </c>
      <c r="S11" s="9">
        <v>100</v>
      </c>
      <c r="T11" s="9">
        <v>108</v>
      </c>
      <c r="U11" s="9">
        <v>100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11423</v>
      </c>
      <c r="B12" s="13">
        <v>263736</v>
      </c>
      <c r="C12" s="3" t="s">
        <v>14</v>
      </c>
      <c r="D12" s="3" t="s">
        <v>20</v>
      </c>
      <c r="E12" s="3">
        <v>120</v>
      </c>
      <c r="F12" s="9">
        <v>65</v>
      </c>
      <c r="G12" s="9">
        <v>105</v>
      </c>
      <c r="H12" s="9"/>
      <c r="I12" s="9"/>
      <c r="J12" s="9">
        <v>64</v>
      </c>
      <c r="K12" s="9">
        <v>105</v>
      </c>
      <c r="L12" s="9">
        <v>90</v>
      </c>
      <c r="M12" s="9">
        <v>110</v>
      </c>
      <c r="N12" s="9">
        <v>110</v>
      </c>
      <c r="O12" s="9">
        <v>72</v>
      </c>
      <c r="P12" s="9"/>
      <c r="Q12" s="9">
        <v>75</v>
      </c>
      <c r="R12" s="9">
        <v>40</v>
      </c>
      <c r="S12" s="9">
        <v>70</v>
      </c>
      <c r="T12" s="9">
        <v>90</v>
      </c>
      <c r="U12" s="9">
        <v>90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11423</v>
      </c>
      <c r="B13" s="13">
        <v>263737</v>
      </c>
      <c r="C13" s="14" t="s">
        <v>21</v>
      </c>
      <c r="D13" s="14" t="s">
        <v>22</v>
      </c>
      <c r="E13" s="14">
        <v>-50</v>
      </c>
      <c r="F13" s="15">
        <v>-10</v>
      </c>
      <c r="G13" s="15">
        <v>-5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>
        <v>-5</v>
      </c>
      <c r="S13" s="15"/>
      <c r="T13" s="15"/>
      <c r="U13" s="15">
        <v>-10</v>
      </c>
      <c r="V13" s="15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11423</v>
      </c>
      <c r="B14" s="13">
        <v>263738</v>
      </c>
      <c r="C14" s="14" t="s">
        <v>21</v>
      </c>
      <c r="D14" s="14" t="s">
        <v>23</v>
      </c>
      <c r="E14" s="14">
        <v>-50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>
        <v>-10</v>
      </c>
      <c r="U14" s="15"/>
      <c r="V14" s="15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">
      <c r="C16" t="s">
        <v>24</v>
      </c>
      <c r="E16">
        <f>SUMIF($E$6:$E$14,"&gt;0")</f>
        <v>1000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">
      <c r="C17" t="s">
        <v>25</v>
      </c>
      <c r="F17" s="16">
        <f>SUM($F$7:$F$14)</f>
        <v>763</v>
      </c>
      <c r="G17" s="16">
        <f>SUM($G$7:$G$14)</f>
        <v>870</v>
      </c>
      <c r="H17" s="16">
        <f>SUM($H$7:$H$14)</f>
        <v>0</v>
      </c>
      <c r="I17" s="16">
        <f>SUM($I$7:$I$14)</f>
        <v>0</v>
      </c>
      <c r="J17" s="16">
        <f>SUM($J$7:$J$14)</f>
        <v>537</v>
      </c>
      <c r="K17" s="16">
        <f>SUM($K$7:$K$14)</f>
        <v>928</v>
      </c>
      <c r="L17" s="16">
        <f>SUM($L$7:$L$14)</f>
        <v>896</v>
      </c>
      <c r="M17" s="16">
        <f>SUM($M$7:$M$14)</f>
        <v>898</v>
      </c>
      <c r="N17" s="16">
        <f>SUM($N$7:$N$14)</f>
        <v>905</v>
      </c>
      <c r="O17" s="16">
        <f>SUM($O$7:$O$14)</f>
        <v>717</v>
      </c>
      <c r="P17" s="16">
        <f>SUM($P$7:$P$14)</f>
        <v>0</v>
      </c>
      <c r="Q17" s="16">
        <f>SUM($Q$7:$Q$14)</f>
        <v>613</v>
      </c>
      <c r="R17" s="16">
        <f>SUM($R$7:$R$14)</f>
        <v>393</v>
      </c>
      <c r="S17" s="16">
        <f>SUM($S$7:$S$14)</f>
        <v>725</v>
      </c>
      <c r="T17" s="16">
        <f>SUM($T$7:$T$14)</f>
        <v>755</v>
      </c>
      <c r="U17" s="16">
        <f>SUM($U$7:$U$14)</f>
        <v>763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4:78" ht="1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U7">
    <cfRule type="cellIs" priority="1" dxfId="3" operator="greaterThan" stopIfTrue="1">
      <formula>Judge1!$E$7</formula>
    </cfRule>
    <cfRule type="cellIs" priority="2" dxfId="7" operator="equal" stopIfTrue="1">
      <formula>""</formula>
    </cfRule>
  </conditionalFormatting>
  <conditionalFormatting sqref="E8:U8">
    <cfRule type="cellIs" priority="3" dxfId="3" operator="greaterThan" stopIfTrue="1">
      <formula>Judge1!$E$8</formula>
    </cfRule>
    <cfRule type="cellIs" priority="4" dxfId="7" operator="equal" stopIfTrue="1">
      <formula>""</formula>
    </cfRule>
  </conditionalFormatting>
  <conditionalFormatting sqref="E9:U9">
    <cfRule type="cellIs" priority="5" dxfId="3" operator="greaterThan" stopIfTrue="1">
      <formula>Judge1!$E$9</formula>
    </cfRule>
    <cfRule type="cellIs" priority="6" dxfId="7" operator="equal" stopIfTrue="1">
      <formula>""</formula>
    </cfRule>
  </conditionalFormatting>
  <conditionalFormatting sqref="E10:U10">
    <cfRule type="cellIs" priority="7" dxfId="3" operator="greaterThan" stopIfTrue="1">
      <formula>Judge1!$E$10</formula>
    </cfRule>
    <cfRule type="cellIs" priority="8" dxfId="7" operator="equal" stopIfTrue="1">
      <formula>""</formula>
    </cfRule>
  </conditionalFormatting>
  <conditionalFormatting sqref="E11:U11">
    <cfRule type="cellIs" priority="9" dxfId="3" operator="greaterThan" stopIfTrue="1">
      <formula>Judge1!$E$11</formula>
    </cfRule>
    <cfRule type="cellIs" priority="10" dxfId="7" operator="equal" stopIfTrue="1">
      <formula>""</formula>
    </cfRule>
  </conditionalFormatting>
  <conditionalFormatting sqref="E12:U12">
    <cfRule type="cellIs" priority="11" dxfId="3" operator="greaterThan" stopIfTrue="1">
      <formula>Judge1!$E$12</formula>
    </cfRule>
    <cfRule type="cellIs" priority="12" dxfId="7" operator="equal" stopIfTrue="1">
      <formula>""</formula>
    </cfRule>
  </conditionalFormatting>
  <conditionalFormatting sqref="E13:U13">
    <cfRule type="cellIs" priority="13" dxfId="3" operator="lessThan" stopIfTrue="1">
      <formula>Judge1!$E$13</formula>
    </cfRule>
    <cfRule type="cellIs" priority="14" dxfId="3" operator="greaterThan" stopIfTrue="1">
      <formula>0</formula>
    </cfRule>
  </conditionalFormatting>
  <conditionalFormatting sqref="E14:U14">
    <cfRule type="cellIs" priority="15" dxfId="3" operator="lessThan" stopIfTrue="1">
      <formula>Judge1!$E$14</formula>
    </cfRule>
    <cfRule type="cellIs" priority="16" dxfId="3" operator="greaterThan" stopIfTrue="1">
      <formula>0</formula>
    </cfRule>
  </conditionalFormatting>
  <conditionalFormatting sqref="C17:U17">
    <cfRule type="cellIs" priority="17" dxfId="2" operator="equal" stopIfTrue="1">
      <formula>Judge1!$D$19</formula>
    </cfRule>
    <cfRule type="cellIs" priority="18" dxfId="1" operator="equal" stopIfTrue="1">
      <formula>Judge1!$D$20</formula>
    </cfRule>
    <cfRule type="cellIs" priority="19" dxfId="0" operator="equal" stopIfTrue="1">
      <formula>Judge1!$D$21</formula>
    </cfRule>
    <cfRule type="cellIs" priority="20" dxfId="228" operator="equal" stopIfTrue="1">
      <formula>$D$22</formula>
    </cfRule>
    <cfRule type="cellIs" priority="21" dxfId="229" operator="equal" stopIfTrue="1">
      <formula>$D$23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1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33</v>
      </c>
    </row>
    <row r="6" spans="1:21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1257</v>
      </c>
      <c r="G6" s="1">
        <v>1258</v>
      </c>
      <c r="H6" s="1">
        <v>1325</v>
      </c>
      <c r="I6" s="1">
        <v>1326</v>
      </c>
      <c r="J6" s="1">
        <v>1469</v>
      </c>
      <c r="K6" s="1">
        <v>1565</v>
      </c>
      <c r="L6" s="1">
        <v>1644</v>
      </c>
      <c r="M6" s="1">
        <v>1649</v>
      </c>
      <c r="N6" s="1">
        <v>1764</v>
      </c>
      <c r="O6" s="1">
        <v>1810</v>
      </c>
      <c r="P6" s="1">
        <v>1985</v>
      </c>
      <c r="Q6" s="1">
        <v>1995</v>
      </c>
      <c r="R6" s="1">
        <v>2004</v>
      </c>
      <c r="S6" s="1">
        <v>2198</v>
      </c>
      <c r="T6" s="1">
        <v>2234</v>
      </c>
      <c r="U6" s="1">
        <v>2239</v>
      </c>
    </row>
    <row r="7" spans="1:78" ht="12">
      <c r="A7" s="13">
        <v>11423</v>
      </c>
      <c r="B7" s="13">
        <v>263731</v>
      </c>
      <c r="C7" s="12" t="s">
        <v>14</v>
      </c>
      <c r="D7" s="3" t="s">
        <v>15</v>
      </c>
      <c r="E7" s="3">
        <v>240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11423</v>
      </c>
      <c r="B8" s="13">
        <v>263732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11423</v>
      </c>
      <c r="B9" s="13">
        <v>263733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11423</v>
      </c>
      <c r="B10" s="13">
        <v>263734</v>
      </c>
      <c r="C10" s="3" t="s">
        <v>14</v>
      </c>
      <c r="D10" s="3" t="s">
        <v>18</v>
      </c>
      <c r="E10" s="3">
        <v>120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11423</v>
      </c>
      <c r="B11" s="13">
        <v>263735</v>
      </c>
      <c r="C11" s="3" t="s">
        <v>14</v>
      </c>
      <c r="D11" s="3" t="s">
        <v>19</v>
      </c>
      <c r="E11" s="3">
        <v>120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11423</v>
      </c>
      <c r="B12" s="13">
        <v>263736</v>
      </c>
      <c r="C12" s="3" t="s">
        <v>14</v>
      </c>
      <c r="D12" s="3" t="s">
        <v>20</v>
      </c>
      <c r="E12" s="3">
        <v>120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11423</v>
      </c>
      <c r="B13" s="13">
        <v>263737</v>
      </c>
      <c r="C13" s="14" t="s">
        <v>21</v>
      </c>
      <c r="D13" s="14" t="s">
        <v>22</v>
      </c>
      <c r="E13" s="14">
        <v>-50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11423</v>
      </c>
      <c r="B14" s="13">
        <v>263738</v>
      </c>
      <c r="C14" s="14" t="s">
        <v>21</v>
      </c>
      <c r="D14" s="14" t="s">
        <v>23</v>
      </c>
      <c r="E14" s="14">
        <v>-50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">
      <c r="C16" t="s">
        <v>24</v>
      </c>
      <c r="E16">
        <f>SUMIF($E$6:$E$14,"&gt;0")</f>
        <v>1000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">
      <c r="C17" t="s">
        <v>25</v>
      </c>
      <c r="F17" s="16">
        <f>SUM($F$7:$F$14)</f>
        <v>0</v>
      </c>
      <c r="G17" s="16">
        <f>SUM($G$7:$G$14)</f>
        <v>0</v>
      </c>
      <c r="H17" s="16">
        <f>SUM($H$7:$H$14)</f>
        <v>0</v>
      </c>
      <c r="I17" s="16">
        <f>SUM($I$7:$I$14)</f>
        <v>0</v>
      </c>
      <c r="J17" s="16">
        <f>SUM($J$7:$J$14)</f>
        <v>0</v>
      </c>
      <c r="K17" s="16">
        <f>SUM($K$7:$K$14)</f>
        <v>0</v>
      </c>
      <c r="L17" s="16">
        <f>SUM($L$7:$L$14)</f>
        <v>0</v>
      </c>
      <c r="M17" s="16">
        <f>SUM($M$7:$M$14)</f>
        <v>0</v>
      </c>
      <c r="N17" s="16">
        <f>SUM($N$7:$N$14)</f>
        <v>0</v>
      </c>
      <c r="O17" s="16">
        <f>SUM($O$7:$O$14)</f>
        <v>0</v>
      </c>
      <c r="P17" s="16">
        <f>SUM($P$7:$P$14)</f>
        <v>0</v>
      </c>
      <c r="Q17" s="16">
        <f>SUM($Q$7:$Q$14)</f>
        <v>0</v>
      </c>
      <c r="R17" s="16">
        <f>SUM($R$7:$R$14)</f>
        <v>0</v>
      </c>
      <c r="S17" s="16">
        <f>SUM($S$7:$S$14)</f>
        <v>0</v>
      </c>
      <c r="T17" s="16">
        <f>SUM($T$7:$T$14)</f>
        <v>0</v>
      </c>
      <c r="U17" s="16">
        <f>SUM($U$7:$U$14)</f>
        <v>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4:78" ht="1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U7">
    <cfRule type="cellIs" priority="1" dxfId="3" operator="greaterThan" stopIfTrue="1">
      <formula>Judge2!$E$7</formula>
    </cfRule>
    <cfRule type="cellIs" priority="2" dxfId="7" operator="equal" stopIfTrue="1">
      <formula>""</formula>
    </cfRule>
  </conditionalFormatting>
  <conditionalFormatting sqref="E8:U8">
    <cfRule type="cellIs" priority="3" dxfId="3" operator="greaterThan" stopIfTrue="1">
      <formula>Judge2!$E$8</formula>
    </cfRule>
    <cfRule type="cellIs" priority="4" dxfId="7" operator="equal" stopIfTrue="1">
      <formula>""</formula>
    </cfRule>
  </conditionalFormatting>
  <conditionalFormatting sqref="E9:U9">
    <cfRule type="cellIs" priority="5" dxfId="3" operator="greaterThan" stopIfTrue="1">
      <formula>Judge2!$E$9</formula>
    </cfRule>
    <cfRule type="cellIs" priority="6" dxfId="7" operator="equal" stopIfTrue="1">
      <formula>""</formula>
    </cfRule>
  </conditionalFormatting>
  <conditionalFormatting sqref="E10:U10">
    <cfRule type="cellIs" priority="7" dxfId="3" operator="greaterThan" stopIfTrue="1">
      <formula>Judge2!$E$10</formula>
    </cfRule>
    <cfRule type="cellIs" priority="8" dxfId="7" operator="equal" stopIfTrue="1">
      <formula>""</formula>
    </cfRule>
  </conditionalFormatting>
  <conditionalFormatting sqref="E11:U11">
    <cfRule type="cellIs" priority="9" dxfId="3" operator="greaterThan" stopIfTrue="1">
      <formula>Judge2!$E$11</formula>
    </cfRule>
    <cfRule type="cellIs" priority="10" dxfId="7" operator="equal" stopIfTrue="1">
      <formula>""</formula>
    </cfRule>
  </conditionalFormatting>
  <conditionalFormatting sqref="E12:U12">
    <cfRule type="cellIs" priority="11" dxfId="3" operator="greaterThan" stopIfTrue="1">
      <formula>Judge2!$E$12</formula>
    </cfRule>
    <cfRule type="cellIs" priority="12" dxfId="7" operator="equal" stopIfTrue="1">
      <formula>""</formula>
    </cfRule>
  </conditionalFormatting>
  <conditionalFormatting sqref="E13:U13">
    <cfRule type="cellIs" priority="13" dxfId="3" operator="lessThan" stopIfTrue="1">
      <formula>Judge2!$E$13</formula>
    </cfRule>
    <cfRule type="cellIs" priority="14" dxfId="3" operator="greaterThan" stopIfTrue="1">
      <formula>0</formula>
    </cfRule>
  </conditionalFormatting>
  <conditionalFormatting sqref="E14:U14">
    <cfRule type="cellIs" priority="15" dxfId="3" operator="lessThan" stopIfTrue="1">
      <formula>Judge2!$E$14</formula>
    </cfRule>
    <cfRule type="cellIs" priority="16" dxfId="3" operator="greaterThan" stopIfTrue="1">
      <formula>0</formula>
    </cfRule>
  </conditionalFormatting>
  <conditionalFormatting sqref="C17:U17">
    <cfRule type="cellIs" priority="17" dxfId="2" operator="equal" stopIfTrue="1">
      <formula>Judge2!$D$19</formula>
    </cfRule>
    <cfRule type="cellIs" priority="18" dxfId="1" operator="equal" stopIfTrue="1">
      <formula>Judge2!$D$20</formula>
    </cfRule>
    <cfRule type="cellIs" priority="19" dxfId="0" operator="equal" stopIfTrue="1">
      <formula>Judge2!$D$21</formula>
    </cfRule>
    <cfRule type="cellIs" priority="20" dxfId="228" operator="equal" stopIfTrue="1">
      <formula>$D$22</formula>
    </cfRule>
    <cfRule type="cellIs" priority="21" dxfId="229" operator="equal" stopIfTrue="1">
      <formula>$D$23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33</v>
      </c>
    </row>
    <row r="6" spans="1:21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1257</v>
      </c>
      <c r="G6" s="1">
        <v>1258</v>
      </c>
      <c r="H6" s="1">
        <v>1325</v>
      </c>
      <c r="I6" s="1">
        <v>1326</v>
      </c>
      <c r="J6" s="1">
        <v>1469</v>
      </c>
      <c r="K6" s="1">
        <v>1565</v>
      </c>
      <c r="L6" s="1">
        <v>1644</v>
      </c>
      <c r="M6" s="1">
        <v>1649</v>
      </c>
      <c r="N6" s="1">
        <v>1764</v>
      </c>
      <c r="O6" s="1">
        <v>1810</v>
      </c>
      <c r="P6" s="1">
        <v>1985</v>
      </c>
      <c r="Q6" s="1">
        <v>1995</v>
      </c>
      <c r="R6" s="1">
        <v>2004</v>
      </c>
      <c r="S6" s="1">
        <v>2198</v>
      </c>
      <c r="T6" s="1">
        <v>2234</v>
      </c>
      <c r="U6" s="1">
        <v>2239</v>
      </c>
    </row>
    <row r="7" spans="1:78" ht="12">
      <c r="A7" s="13">
        <v>11423</v>
      </c>
      <c r="B7" s="13">
        <v>263731</v>
      </c>
      <c r="C7" s="12" t="s">
        <v>14</v>
      </c>
      <c r="D7" s="3" t="s">
        <v>15</v>
      </c>
      <c r="E7" s="3">
        <v>240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11423</v>
      </c>
      <c r="B8" s="13">
        <v>263732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11423</v>
      </c>
      <c r="B9" s="13">
        <v>263733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11423</v>
      </c>
      <c r="B10" s="13">
        <v>263734</v>
      </c>
      <c r="C10" s="3" t="s">
        <v>14</v>
      </c>
      <c r="D10" s="3" t="s">
        <v>18</v>
      </c>
      <c r="E10" s="3">
        <v>120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11423</v>
      </c>
      <c r="B11" s="13">
        <v>263735</v>
      </c>
      <c r="C11" s="3" t="s">
        <v>14</v>
      </c>
      <c r="D11" s="3" t="s">
        <v>19</v>
      </c>
      <c r="E11" s="3">
        <v>120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11423</v>
      </c>
      <c r="B12" s="13">
        <v>263736</v>
      </c>
      <c r="C12" s="3" t="s">
        <v>14</v>
      </c>
      <c r="D12" s="3" t="s">
        <v>20</v>
      </c>
      <c r="E12" s="3">
        <v>120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11423</v>
      </c>
      <c r="B13" s="13">
        <v>263737</v>
      </c>
      <c r="C13" s="14" t="s">
        <v>21</v>
      </c>
      <c r="D13" s="14" t="s">
        <v>22</v>
      </c>
      <c r="E13" s="14">
        <v>-50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11423</v>
      </c>
      <c r="B14" s="13">
        <v>263738</v>
      </c>
      <c r="C14" s="14" t="s">
        <v>21</v>
      </c>
      <c r="D14" s="14" t="s">
        <v>23</v>
      </c>
      <c r="E14" s="14">
        <v>-50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">
      <c r="C16" t="s">
        <v>24</v>
      </c>
      <c r="E16">
        <f>SUMIF($E$6:$E$14,"&gt;0")</f>
        <v>1000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">
      <c r="C17" t="s">
        <v>25</v>
      </c>
      <c r="F17" s="16">
        <f>SUM($F$7:$F$14)</f>
        <v>0</v>
      </c>
      <c r="G17" s="16">
        <f>SUM($G$7:$G$14)</f>
        <v>0</v>
      </c>
      <c r="H17" s="16">
        <f>SUM($H$7:$H$14)</f>
        <v>0</v>
      </c>
      <c r="I17" s="16">
        <f>SUM($I$7:$I$14)</f>
        <v>0</v>
      </c>
      <c r="J17" s="16">
        <f>SUM($J$7:$J$14)</f>
        <v>0</v>
      </c>
      <c r="K17" s="16">
        <f>SUM($K$7:$K$14)</f>
        <v>0</v>
      </c>
      <c r="L17" s="16">
        <f>SUM($L$7:$L$14)</f>
        <v>0</v>
      </c>
      <c r="M17" s="16">
        <f>SUM($M$7:$M$14)</f>
        <v>0</v>
      </c>
      <c r="N17" s="16">
        <f>SUM($N$7:$N$14)</f>
        <v>0</v>
      </c>
      <c r="O17" s="16">
        <f>SUM($O$7:$O$14)</f>
        <v>0</v>
      </c>
      <c r="P17" s="16">
        <f>SUM($P$7:$P$14)</f>
        <v>0</v>
      </c>
      <c r="Q17" s="16">
        <f>SUM($Q$7:$Q$14)</f>
        <v>0</v>
      </c>
      <c r="R17" s="16">
        <f>SUM($R$7:$R$14)</f>
        <v>0</v>
      </c>
      <c r="S17" s="16">
        <f>SUM($S$7:$S$14)</f>
        <v>0</v>
      </c>
      <c r="T17" s="16">
        <f>SUM($T$7:$T$14)</f>
        <v>0</v>
      </c>
      <c r="U17" s="16">
        <f>SUM($U$7:$U$14)</f>
        <v>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4:78" ht="1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U7">
    <cfRule type="cellIs" priority="1" dxfId="3" operator="greaterThan" stopIfTrue="1">
      <formula>Judge3!$E$7</formula>
    </cfRule>
    <cfRule type="cellIs" priority="2" dxfId="7" operator="equal" stopIfTrue="1">
      <formula>""</formula>
    </cfRule>
  </conditionalFormatting>
  <conditionalFormatting sqref="E8:U8">
    <cfRule type="cellIs" priority="3" dxfId="3" operator="greaterThan" stopIfTrue="1">
      <formula>Judge3!$E$8</formula>
    </cfRule>
    <cfRule type="cellIs" priority="4" dxfId="7" operator="equal" stopIfTrue="1">
      <formula>""</formula>
    </cfRule>
  </conditionalFormatting>
  <conditionalFormatting sqref="E9:U9">
    <cfRule type="cellIs" priority="5" dxfId="3" operator="greaterThan" stopIfTrue="1">
      <formula>Judge3!$E$9</formula>
    </cfRule>
    <cfRule type="cellIs" priority="6" dxfId="7" operator="equal" stopIfTrue="1">
      <formula>""</formula>
    </cfRule>
  </conditionalFormatting>
  <conditionalFormatting sqref="E10:U10">
    <cfRule type="cellIs" priority="7" dxfId="3" operator="greaterThan" stopIfTrue="1">
      <formula>Judge3!$E$10</formula>
    </cfRule>
    <cfRule type="cellIs" priority="8" dxfId="7" operator="equal" stopIfTrue="1">
      <formula>""</formula>
    </cfRule>
  </conditionalFormatting>
  <conditionalFormatting sqref="E11:U11">
    <cfRule type="cellIs" priority="9" dxfId="3" operator="greaterThan" stopIfTrue="1">
      <formula>Judge3!$E$11</formula>
    </cfRule>
    <cfRule type="cellIs" priority="10" dxfId="7" operator="equal" stopIfTrue="1">
      <formula>""</formula>
    </cfRule>
  </conditionalFormatting>
  <conditionalFormatting sqref="E12:U12">
    <cfRule type="cellIs" priority="11" dxfId="3" operator="greaterThan" stopIfTrue="1">
      <formula>Judge3!$E$12</formula>
    </cfRule>
    <cfRule type="cellIs" priority="12" dxfId="7" operator="equal" stopIfTrue="1">
      <formula>""</formula>
    </cfRule>
  </conditionalFormatting>
  <conditionalFormatting sqref="E13:U13">
    <cfRule type="cellIs" priority="13" dxfId="3" operator="lessThan" stopIfTrue="1">
      <formula>Judge3!$E$13</formula>
    </cfRule>
    <cfRule type="cellIs" priority="14" dxfId="3" operator="greaterThan" stopIfTrue="1">
      <formula>0</formula>
    </cfRule>
  </conditionalFormatting>
  <conditionalFormatting sqref="E14:U14">
    <cfRule type="cellIs" priority="15" dxfId="3" operator="lessThan" stopIfTrue="1">
      <formula>Judge3!$E$14</formula>
    </cfRule>
    <cfRule type="cellIs" priority="16" dxfId="3" operator="greaterThan" stopIfTrue="1">
      <formula>0</formula>
    </cfRule>
  </conditionalFormatting>
  <conditionalFormatting sqref="C17:U17">
    <cfRule type="cellIs" priority="17" dxfId="2" operator="equal" stopIfTrue="1">
      <formula>Judge3!$D$19</formula>
    </cfRule>
    <cfRule type="cellIs" priority="18" dxfId="1" operator="equal" stopIfTrue="1">
      <formula>Judge3!$D$20</formula>
    </cfRule>
    <cfRule type="cellIs" priority="19" dxfId="0" operator="equal" stopIfTrue="1">
      <formula>Judge3!$D$21</formula>
    </cfRule>
    <cfRule type="cellIs" priority="20" dxfId="228" operator="equal" stopIfTrue="1">
      <formula>$D$22</formula>
    </cfRule>
    <cfRule type="cellIs" priority="21" dxfId="229" operator="equal" stopIfTrue="1">
      <formula>$D$23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33</v>
      </c>
    </row>
    <row r="6" spans="1:21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1257</v>
      </c>
      <c r="G6" s="1">
        <v>1258</v>
      </c>
      <c r="H6" s="1">
        <v>1325</v>
      </c>
      <c r="I6" s="1">
        <v>1326</v>
      </c>
      <c r="J6" s="1">
        <v>1469</v>
      </c>
      <c r="K6" s="1">
        <v>1565</v>
      </c>
      <c r="L6" s="1">
        <v>1644</v>
      </c>
      <c r="M6" s="1">
        <v>1649</v>
      </c>
      <c r="N6" s="1">
        <v>1764</v>
      </c>
      <c r="O6" s="1">
        <v>1810</v>
      </c>
      <c r="P6" s="1">
        <v>1985</v>
      </c>
      <c r="Q6" s="1">
        <v>1995</v>
      </c>
      <c r="R6" s="1">
        <v>2004</v>
      </c>
      <c r="S6" s="1">
        <v>2198</v>
      </c>
      <c r="T6" s="1">
        <v>2234</v>
      </c>
      <c r="U6" s="1">
        <v>2239</v>
      </c>
    </row>
    <row r="7" spans="1:78" ht="12">
      <c r="A7" s="13">
        <v>11423</v>
      </c>
      <c r="B7" s="13">
        <v>263731</v>
      </c>
      <c r="C7" s="12" t="s">
        <v>14</v>
      </c>
      <c r="D7" s="3" t="s">
        <v>15</v>
      </c>
      <c r="E7" s="3">
        <v>240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11423</v>
      </c>
      <c r="B8" s="13">
        <v>263732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11423</v>
      </c>
      <c r="B9" s="13">
        <v>263733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11423</v>
      </c>
      <c r="B10" s="13">
        <v>263734</v>
      </c>
      <c r="C10" s="3" t="s">
        <v>14</v>
      </c>
      <c r="D10" s="3" t="s">
        <v>18</v>
      </c>
      <c r="E10" s="3">
        <v>120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11423</v>
      </c>
      <c r="B11" s="13">
        <v>263735</v>
      </c>
      <c r="C11" s="3" t="s">
        <v>14</v>
      </c>
      <c r="D11" s="3" t="s">
        <v>19</v>
      </c>
      <c r="E11" s="3">
        <v>120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11423</v>
      </c>
      <c r="B12" s="13">
        <v>263736</v>
      </c>
      <c r="C12" s="3" t="s">
        <v>14</v>
      </c>
      <c r="D12" s="3" t="s">
        <v>20</v>
      </c>
      <c r="E12" s="3">
        <v>120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11423</v>
      </c>
      <c r="B13" s="13">
        <v>263737</v>
      </c>
      <c r="C13" s="14" t="s">
        <v>21</v>
      </c>
      <c r="D13" s="14" t="s">
        <v>22</v>
      </c>
      <c r="E13" s="14">
        <v>-50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11423</v>
      </c>
      <c r="B14" s="13">
        <v>263738</v>
      </c>
      <c r="C14" s="14" t="s">
        <v>21</v>
      </c>
      <c r="D14" s="14" t="s">
        <v>23</v>
      </c>
      <c r="E14" s="14">
        <v>-50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">
      <c r="C16" t="s">
        <v>24</v>
      </c>
      <c r="E16">
        <f>SUMIF($E$6:$E$14,"&gt;0")</f>
        <v>1000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">
      <c r="C17" t="s">
        <v>25</v>
      </c>
      <c r="F17" s="16">
        <f>SUM($F$7:$F$14)</f>
        <v>0</v>
      </c>
      <c r="G17" s="16">
        <f>SUM($G$7:$G$14)</f>
        <v>0</v>
      </c>
      <c r="H17" s="16">
        <f>SUM($H$7:$H$14)</f>
        <v>0</v>
      </c>
      <c r="I17" s="16">
        <f>SUM($I$7:$I$14)</f>
        <v>0</v>
      </c>
      <c r="J17" s="16">
        <f>SUM($J$7:$J$14)</f>
        <v>0</v>
      </c>
      <c r="K17" s="16">
        <f>SUM($K$7:$K$14)</f>
        <v>0</v>
      </c>
      <c r="L17" s="16">
        <f>SUM($L$7:$L$14)</f>
        <v>0</v>
      </c>
      <c r="M17" s="16">
        <f>SUM($M$7:$M$14)</f>
        <v>0</v>
      </c>
      <c r="N17" s="16">
        <f>SUM($N$7:$N$14)</f>
        <v>0</v>
      </c>
      <c r="O17" s="16">
        <f>SUM($O$7:$O$14)</f>
        <v>0</v>
      </c>
      <c r="P17" s="16">
        <f>SUM($P$7:$P$14)</f>
        <v>0</v>
      </c>
      <c r="Q17" s="16">
        <f>SUM($Q$7:$Q$14)</f>
        <v>0</v>
      </c>
      <c r="R17" s="16">
        <f>SUM($R$7:$R$14)</f>
        <v>0</v>
      </c>
      <c r="S17" s="16">
        <f>SUM($S$7:$S$14)</f>
        <v>0</v>
      </c>
      <c r="T17" s="16">
        <f>SUM($T$7:$T$14)</f>
        <v>0</v>
      </c>
      <c r="U17" s="16">
        <f>SUM($U$7:$U$14)</f>
        <v>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4:78" ht="1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U7">
    <cfRule type="cellIs" priority="1" dxfId="3" operator="greaterThan" stopIfTrue="1">
      <formula>Judge4!$E$7</formula>
    </cfRule>
    <cfRule type="cellIs" priority="2" dxfId="7" operator="equal" stopIfTrue="1">
      <formula>""</formula>
    </cfRule>
  </conditionalFormatting>
  <conditionalFormatting sqref="E8:U8">
    <cfRule type="cellIs" priority="3" dxfId="3" operator="greaterThan" stopIfTrue="1">
      <formula>Judge4!$E$8</formula>
    </cfRule>
    <cfRule type="cellIs" priority="4" dxfId="7" operator="equal" stopIfTrue="1">
      <formula>""</formula>
    </cfRule>
  </conditionalFormatting>
  <conditionalFormatting sqref="E9:U9">
    <cfRule type="cellIs" priority="5" dxfId="3" operator="greaterThan" stopIfTrue="1">
      <formula>Judge4!$E$9</formula>
    </cfRule>
    <cfRule type="cellIs" priority="6" dxfId="7" operator="equal" stopIfTrue="1">
      <formula>""</formula>
    </cfRule>
  </conditionalFormatting>
  <conditionalFormatting sqref="E10:U10">
    <cfRule type="cellIs" priority="7" dxfId="3" operator="greaterThan" stopIfTrue="1">
      <formula>Judge4!$E$10</formula>
    </cfRule>
    <cfRule type="cellIs" priority="8" dxfId="7" operator="equal" stopIfTrue="1">
      <formula>""</formula>
    </cfRule>
  </conditionalFormatting>
  <conditionalFormatting sqref="E11:U11">
    <cfRule type="cellIs" priority="9" dxfId="3" operator="greaterThan" stopIfTrue="1">
      <formula>Judge4!$E$11</formula>
    </cfRule>
    <cfRule type="cellIs" priority="10" dxfId="7" operator="equal" stopIfTrue="1">
      <formula>""</formula>
    </cfRule>
  </conditionalFormatting>
  <conditionalFormatting sqref="E12:U12">
    <cfRule type="cellIs" priority="11" dxfId="3" operator="greaterThan" stopIfTrue="1">
      <formula>Judge4!$E$12</formula>
    </cfRule>
    <cfRule type="cellIs" priority="12" dxfId="7" operator="equal" stopIfTrue="1">
      <formula>""</formula>
    </cfRule>
  </conditionalFormatting>
  <conditionalFormatting sqref="E13:U13">
    <cfRule type="cellIs" priority="13" dxfId="3" operator="lessThan" stopIfTrue="1">
      <formula>Judge4!$E$13</formula>
    </cfRule>
    <cfRule type="cellIs" priority="14" dxfId="3" operator="greaterThan" stopIfTrue="1">
      <formula>0</formula>
    </cfRule>
  </conditionalFormatting>
  <conditionalFormatting sqref="E14:U14">
    <cfRule type="cellIs" priority="15" dxfId="3" operator="lessThan" stopIfTrue="1">
      <formula>Judge4!$E$14</formula>
    </cfRule>
    <cfRule type="cellIs" priority="16" dxfId="3" operator="greaterThan" stopIfTrue="1">
      <formula>0</formula>
    </cfRule>
  </conditionalFormatting>
  <conditionalFormatting sqref="C17:U17">
    <cfRule type="cellIs" priority="17" dxfId="2" operator="equal" stopIfTrue="1">
      <formula>Judge4!$D$19</formula>
    </cfRule>
    <cfRule type="cellIs" priority="18" dxfId="1" operator="equal" stopIfTrue="1">
      <formula>Judge4!$D$20</formula>
    </cfRule>
    <cfRule type="cellIs" priority="19" dxfId="0" operator="equal" stopIfTrue="1">
      <formula>Judge4!$D$21</formula>
    </cfRule>
    <cfRule type="cellIs" priority="20" dxfId="228" operator="equal" stopIfTrue="1">
      <formula>$D$22</formula>
    </cfRule>
    <cfRule type="cellIs" priority="21" dxfId="229" operator="equal" stopIfTrue="1">
      <formula>$D$23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33</v>
      </c>
    </row>
    <row r="6" spans="1:21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1257</v>
      </c>
      <c r="G6" s="1">
        <v>1258</v>
      </c>
      <c r="H6" s="1">
        <v>1325</v>
      </c>
      <c r="I6" s="1">
        <v>1326</v>
      </c>
      <c r="J6" s="1">
        <v>1469</v>
      </c>
      <c r="K6" s="1">
        <v>1565</v>
      </c>
      <c r="L6" s="1">
        <v>1644</v>
      </c>
      <c r="M6" s="1">
        <v>1649</v>
      </c>
      <c r="N6" s="1">
        <v>1764</v>
      </c>
      <c r="O6" s="1">
        <v>1810</v>
      </c>
      <c r="P6" s="1">
        <v>1985</v>
      </c>
      <c r="Q6" s="1">
        <v>1995</v>
      </c>
      <c r="R6" s="1">
        <v>2004</v>
      </c>
      <c r="S6" s="1">
        <v>2198</v>
      </c>
      <c r="T6" s="1">
        <v>2234</v>
      </c>
      <c r="U6" s="1">
        <v>2239</v>
      </c>
    </row>
    <row r="7" spans="1:78" ht="12">
      <c r="A7" s="13">
        <v>11423</v>
      </c>
      <c r="B7" s="13">
        <v>263731</v>
      </c>
      <c r="C7" s="12" t="s">
        <v>14</v>
      </c>
      <c r="D7" s="3" t="s">
        <v>15</v>
      </c>
      <c r="E7" s="3">
        <v>240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11423</v>
      </c>
      <c r="B8" s="13">
        <v>263732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11423</v>
      </c>
      <c r="B9" s="13">
        <v>263733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11423</v>
      </c>
      <c r="B10" s="13">
        <v>263734</v>
      </c>
      <c r="C10" s="3" t="s">
        <v>14</v>
      </c>
      <c r="D10" s="3" t="s">
        <v>18</v>
      </c>
      <c r="E10" s="3">
        <v>120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11423</v>
      </c>
      <c r="B11" s="13">
        <v>263735</v>
      </c>
      <c r="C11" s="3" t="s">
        <v>14</v>
      </c>
      <c r="D11" s="3" t="s">
        <v>19</v>
      </c>
      <c r="E11" s="3">
        <v>120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11423</v>
      </c>
      <c r="B12" s="13">
        <v>263736</v>
      </c>
      <c r="C12" s="3" t="s">
        <v>14</v>
      </c>
      <c r="D12" s="3" t="s">
        <v>20</v>
      </c>
      <c r="E12" s="3">
        <v>120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11423</v>
      </c>
      <c r="B13" s="13">
        <v>263737</v>
      </c>
      <c r="C13" s="14" t="s">
        <v>21</v>
      </c>
      <c r="D13" s="14" t="s">
        <v>22</v>
      </c>
      <c r="E13" s="14">
        <v>-50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11423</v>
      </c>
      <c r="B14" s="13">
        <v>263738</v>
      </c>
      <c r="C14" s="14" t="s">
        <v>21</v>
      </c>
      <c r="D14" s="14" t="s">
        <v>23</v>
      </c>
      <c r="E14" s="14">
        <v>-50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">
      <c r="C16" t="s">
        <v>24</v>
      </c>
      <c r="E16">
        <f>SUMIF($E$6:$E$14,"&gt;0")</f>
        <v>1000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">
      <c r="C17" t="s">
        <v>25</v>
      </c>
      <c r="F17" s="16">
        <f>SUM($F$7:$F$14)</f>
        <v>0</v>
      </c>
      <c r="G17" s="16">
        <f>SUM($G$7:$G$14)</f>
        <v>0</v>
      </c>
      <c r="H17" s="16">
        <f>SUM($H$7:$H$14)</f>
        <v>0</v>
      </c>
      <c r="I17" s="16">
        <f>SUM($I$7:$I$14)</f>
        <v>0</v>
      </c>
      <c r="J17" s="16">
        <f>SUM($J$7:$J$14)</f>
        <v>0</v>
      </c>
      <c r="K17" s="16">
        <f>SUM($K$7:$K$14)</f>
        <v>0</v>
      </c>
      <c r="L17" s="16">
        <f>SUM($L$7:$L$14)</f>
        <v>0</v>
      </c>
      <c r="M17" s="16">
        <f>SUM($M$7:$M$14)</f>
        <v>0</v>
      </c>
      <c r="N17" s="16">
        <f>SUM($N$7:$N$14)</f>
        <v>0</v>
      </c>
      <c r="O17" s="16">
        <f>SUM($O$7:$O$14)</f>
        <v>0</v>
      </c>
      <c r="P17" s="16">
        <f>SUM($P$7:$P$14)</f>
        <v>0</v>
      </c>
      <c r="Q17" s="16">
        <f>SUM($Q$7:$Q$14)</f>
        <v>0</v>
      </c>
      <c r="R17" s="16">
        <f>SUM($R$7:$R$14)</f>
        <v>0</v>
      </c>
      <c r="S17" s="16">
        <f>SUM($S$7:$S$14)</f>
        <v>0</v>
      </c>
      <c r="T17" s="16">
        <f>SUM($T$7:$T$14)</f>
        <v>0</v>
      </c>
      <c r="U17" s="16">
        <f>SUM($U$7:$U$14)</f>
        <v>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4:78" ht="1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U7">
    <cfRule type="cellIs" priority="1" dxfId="3" operator="greaterThan" stopIfTrue="1">
      <formula>Judge5!$E$7</formula>
    </cfRule>
    <cfRule type="cellIs" priority="2" dxfId="7" operator="equal" stopIfTrue="1">
      <formula>""</formula>
    </cfRule>
  </conditionalFormatting>
  <conditionalFormatting sqref="E8:U8">
    <cfRule type="cellIs" priority="3" dxfId="3" operator="greaterThan" stopIfTrue="1">
      <formula>Judge5!$E$8</formula>
    </cfRule>
    <cfRule type="cellIs" priority="4" dxfId="7" operator="equal" stopIfTrue="1">
      <formula>""</formula>
    </cfRule>
  </conditionalFormatting>
  <conditionalFormatting sqref="E9:U9">
    <cfRule type="cellIs" priority="5" dxfId="3" operator="greaterThan" stopIfTrue="1">
      <formula>Judge5!$E$9</formula>
    </cfRule>
    <cfRule type="cellIs" priority="6" dxfId="7" operator="equal" stopIfTrue="1">
      <formula>""</formula>
    </cfRule>
  </conditionalFormatting>
  <conditionalFormatting sqref="E10:U10">
    <cfRule type="cellIs" priority="7" dxfId="3" operator="greaterThan" stopIfTrue="1">
      <formula>Judge5!$E$10</formula>
    </cfRule>
    <cfRule type="cellIs" priority="8" dxfId="7" operator="equal" stopIfTrue="1">
      <formula>""</formula>
    </cfRule>
  </conditionalFormatting>
  <conditionalFormatting sqref="E11:U11">
    <cfRule type="cellIs" priority="9" dxfId="3" operator="greaterThan" stopIfTrue="1">
      <formula>Judge5!$E$11</formula>
    </cfRule>
    <cfRule type="cellIs" priority="10" dxfId="7" operator="equal" stopIfTrue="1">
      <formula>""</formula>
    </cfRule>
  </conditionalFormatting>
  <conditionalFormatting sqref="E12:U12">
    <cfRule type="cellIs" priority="11" dxfId="3" operator="greaterThan" stopIfTrue="1">
      <formula>Judge5!$E$12</formula>
    </cfRule>
    <cfRule type="cellIs" priority="12" dxfId="7" operator="equal" stopIfTrue="1">
      <formula>""</formula>
    </cfRule>
  </conditionalFormatting>
  <conditionalFormatting sqref="E13:U13">
    <cfRule type="cellIs" priority="13" dxfId="3" operator="lessThan" stopIfTrue="1">
      <formula>Judge5!$E$13</formula>
    </cfRule>
    <cfRule type="cellIs" priority="14" dxfId="3" operator="greaterThan" stopIfTrue="1">
      <formula>0</formula>
    </cfRule>
  </conditionalFormatting>
  <conditionalFormatting sqref="E14:U14">
    <cfRule type="cellIs" priority="15" dxfId="3" operator="lessThan" stopIfTrue="1">
      <formula>Judge5!$E$14</formula>
    </cfRule>
    <cfRule type="cellIs" priority="16" dxfId="3" operator="greaterThan" stopIfTrue="1">
      <formula>0</formula>
    </cfRule>
  </conditionalFormatting>
  <conditionalFormatting sqref="C17:U17">
    <cfRule type="cellIs" priority="17" dxfId="2" operator="equal" stopIfTrue="1">
      <formula>Judge5!$D$19</formula>
    </cfRule>
    <cfRule type="cellIs" priority="18" dxfId="1" operator="equal" stopIfTrue="1">
      <formula>Judge5!$D$20</formula>
    </cfRule>
    <cfRule type="cellIs" priority="19" dxfId="0" operator="equal" stopIfTrue="1">
      <formula>Judge5!$D$21</formula>
    </cfRule>
    <cfRule type="cellIs" priority="20" dxfId="228" operator="equal" stopIfTrue="1">
      <formula>$D$22</formula>
    </cfRule>
    <cfRule type="cellIs" priority="21" dxfId="229" operator="equal" stopIfTrue="1">
      <formula>$D$23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33</v>
      </c>
    </row>
    <row r="6" spans="1:21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1257</v>
      </c>
      <c r="G6" s="1">
        <v>1258</v>
      </c>
      <c r="H6" s="1">
        <v>1325</v>
      </c>
      <c r="I6" s="1">
        <v>1326</v>
      </c>
      <c r="J6" s="1">
        <v>1469</v>
      </c>
      <c r="K6" s="1">
        <v>1565</v>
      </c>
      <c r="L6" s="1">
        <v>1644</v>
      </c>
      <c r="M6" s="1">
        <v>1649</v>
      </c>
      <c r="N6" s="1">
        <v>1764</v>
      </c>
      <c r="O6" s="1">
        <v>1810</v>
      </c>
      <c r="P6" s="1">
        <v>1985</v>
      </c>
      <c r="Q6" s="1">
        <v>1995</v>
      </c>
      <c r="R6" s="1">
        <v>2004</v>
      </c>
      <c r="S6" s="1">
        <v>2198</v>
      </c>
      <c r="T6" s="1">
        <v>2234</v>
      </c>
      <c r="U6" s="1">
        <v>2239</v>
      </c>
    </row>
    <row r="7" spans="1:78" ht="12">
      <c r="A7" s="13">
        <v>11423</v>
      </c>
      <c r="B7" s="13">
        <v>263731</v>
      </c>
      <c r="C7" s="12" t="s">
        <v>14</v>
      </c>
      <c r="D7" s="3" t="s">
        <v>15</v>
      </c>
      <c r="E7" s="3">
        <v>240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11423</v>
      </c>
      <c r="B8" s="13">
        <v>263732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11423</v>
      </c>
      <c r="B9" s="13">
        <v>263733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11423</v>
      </c>
      <c r="B10" s="13">
        <v>263734</v>
      </c>
      <c r="C10" s="3" t="s">
        <v>14</v>
      </c>
      <c r="D10" s="3" t="s">
        <v>18</v>
      </c>
      <c r="E10" s="3">
        <v>120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11423</v>
      </c>
      <c r="B11" s="13">
        <v>263735</v>
      </c>
      <c r="C11" s="3" t="s">
        <v>14</v>
      </c>
      <c r="D11" s="3" t="s">
        <v>19</v>
      </c>
      <c r="E11" s="3">
        <v>120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11423</v>
      </c>
      <c r="B12" s="13">
        <v>263736</v>
      </c>
      <c r="C12" s="3" t="s">
        <v>14</v>
      </c>
      <c r="D12" s="3" t="s">
        <v>20</v>
      </c>
      <c r="E12" s="3">
        <v>120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11423</v>
      </c>
      <c r="B13" s="13">
        <v>263737</v>
      </c>
      <c r="C13" s="14" t="s">
        <v>21</v>
      </c>
      <c r="D13" s="14" t="s">
        <v>22</v>
      </c>
      <c r="E13" s="14">
        <v>-50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11423</v>
      </c>
      <c r="B14" s="13">
        <v>263738</v>
      </c>
      <c r="C14" s="14" t="s">
        <v>21</v>
      </c>
      <c r="D14" s="14" t="s">
        <v>23</v>
      </c>
      <c r="E14" s="14">
        <v>-50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">
      <c r="C16" t="s">
        <v>24</v>
      </c>
      <c r="E16">
        <f>SUMIF($E$6:$E$14,"&gt;0")</f>
        <v>1000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">
      <c r="C17" t="s">
        <v>25</v>
      </c>
      <c r="F17" s="16">
        <f>SUM($F$7:$F$14)</f>
        <v>0</v>
      </c>
      <c r="G17" s="16">
        <f>SUM($G$7:$G$14)</f>
        <v>0</v>
      </c>
      <c r="H17" s="16">
        <f>SUM($H$7:$H$14)</f>
        <v>0</v>
      </c>
      <c r="I17" s="16">
        <f>SUM($I$7:$I$14)</f>
        <v>0</v>
      </c>
      <c r="J17" s="16">
        <f>SUM($J$7:$J$14)</f>
        <v>0</v>
      </c>
      <c r="K17" s="16">
        <f>SUM($K$7:$K$14)</f>
        <v>0</v>
      </c>
      <c r="L17" s="16">
        <f>SUM($L$7:$L$14)</f>
        <v>0</v>
      </c>
      <c r="M17" s="16">
        <f>SUM($M$7:$M$14)</f>
        <v>0</v>
      </c>
      <c r="N17" s="16">
        <f>SUM($N$7:$N$14)</f>
        <v>0</v>
      </c>
      <c r="O17" s="16">
        <f>SUM($O$7:$O$14)</f>
        <v>0</v>
      </c>
      <c r="P17" s="16">
        <f>SUM($P$7:$P$14)</f>
        <v>0</v>
      </c>
      <c r="Q17" s="16">
        <f>SUM($Q$7:$Q$14)</f>
        <v>0</v>
      </c>
      <c r="R17" s="16">
        <f>SUM($R$7:$R$14)</f>
        <v>0</v>
      </c>
      <c r="S17" s="16">
        <f>SUM($S$7:$S$14)</f>
        <v>0</v>
      </c>
      <c r="T17" s="16">
        <f>SUM($T$7:$T$14)</f>
        <v>0</v>
      </c>
      <c r="U17" s="16">
        <f>SUM($U$7:$U$14)</f>
        <v>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4:78" ht="1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U7">
    <cfRule type="cellIs" priority="1" dxfId="3" operator="greaterThan" stopIfTrue="1">
      <formula>Judge6!$E$7</formula>
    </cfRule>
    <cfRule type="cellIs" priority="2" dxfId="7" operator="equal" stopIfTrue="1">
      <formula>""</formula>
    </cfRule>
  </conditionalFormatting>
  <conditionalFormatting sqref="E8:U8">
    <cfRule type="cellIs" priority="3" dxfId="3" operator="greaterThan" stopIfTrue="1">
      <formula>Judge6!$E$8</formula>
    </cfRule>
    <cfRule type="cellIs" priority="4" dxfId="7" operator="equal" stopIfTrue="1">
      <formula>""</formula>
    </cfRule>
  </conditionalFormatting>
  <conditionalFormatting sqref="E9:U9">
    <cfRule type="cellIs" priority="5" dxfId="3" operator="greaterThan" stopIfTrue="1">
      <formula>Judge6!$E$9</formula>
    </cfRule>
    <cfRule type="cellIs" priority="6" dxfId="7" operator="equal" stopIfTrue="1">
      <formula>""</formula>
    </cfRule>
  </conditionalFormatting>
  <conditionalFormatting sqref="E10:U10">
    <cfRule type="cellIs" priority="7" dxfId="3" operator="greaterThan" stopIfTrue="1">
      <formula>Judge6!$E$10</formula>
    </cfRule>
    <cfRule type="cellIs" priority="8" dxfId="7" operator="equal" stopIfTrue="1">
      <formula>""</formula>
    </cfRule>
  </conditionalFormatting>
  <conditionalFormatting sqref="E11:U11">
    <cfRule type="cellIs" priority="9" dxfId="3" operator="greaterThan" stopIfTrue="1">
      <formula>Judge6!$E$11</formula>
    </cfRule>
    <cfRule type="cellIs" priority="10" dxfId="7" operator="equal" stopIfTrue="1">
      <formula>""</formula>
    </cfRule>
  </conditionalFormatting>
  <conditionalFormatting sqref="E12:U12">
    <cfRule type="cellIs" priority="11" dxfId="3" operator="greaterThan" stopIfTrue="1">
      <formula>Judge6!$E$12</formula>
    </cfRule>
    <cfRule type="cellIs" priority="12" dxfId="7" operator="equal" stopIfTrue="1">
      <formula>""</formula>
    </cfRule>
  </conditionalFormatting>
  <conditionalFormatting sqref="E13:U13">
    <cfRule type="cellIs" priority="13" dxfId="3" operator="lessThan" stopIfTrue="1">
      <formula>Judge6!$E$13</formula>
    </cfRule>
    <cfRule type="cellIs" priority="14" dxfId="3" operator="greaterThan" stopIfTrue="1">
      <formula>0</formula>
    </cfRule>
  </conditionalFormatting>
  <conditionalFormatting sqref="E14:U14">
    <cfRule type="cellIs" priority="15" dxfId="3" operator="lessThan" stopIfTrue="1">
      <formula>Judge6!$E$14</formula>
    </cfRule>
    <cfRule type="cellIs" priority="16" dxfId="3" operator="greaterThan" stopIfTrue="1">
      <formula>0</formula>
    </cfRule>
  </conditionalFormatting>
  <conditionalFormatting sqref="C17:U17">
    <cfRule type="cellIs" priority="17" dxfId="2" operator="equal" stopIfTrue="1">
      <formula>Judge6!$D$19</formula>
    </cfRule>
    <cfRule type="cellIs" priority="18" dxfId="1" operator="equal" stopIfTrue="1">
      <formula>Judge6!$D$20</formula>
    </cfRule>
    <cfRule type="cellIs" priority="19" dxfId="0" operator="equal" stopIfTrue="1">
      <formula>Judge6!$D$21</formula>
    </cfRule>
    <cfRule type="cellIs" priority="20" dxfId="228" operator="equal" stopIfTrue="1">
      <formula>$D$22</formula>
    </cfRule>
    <cfRule type="cellIs" priority="21" dxfId="229" operator="equal" stopIfTrue="1">
      <formula>$D$23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33</v>
      </c>
    </row>
    <row r="6" spans="1:21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1257</v>
      </c>
      <c r="G6" s="1">
        <v>1258</v>
      </c>
      <c r="H6" s="1">
        <v>1325</v>
      </c>
      <c r="I6" s="1">
        <v>1326</v>
      </c>
      <c r="J6" s="1">
        <v>1469</v>
      </c>
      <c r="K6" s="1">
        <v>1565</v>
      </c>
      <c r="L6" s="1">
        <v>1644</v>
      </c>
      <c r="M6" s="1">
        <v>1649</v>
      </c>
      <c r="N6" s="1">
        <v>1764</v>
      </c>
      <c r="O6" s="1">
        <v>1810</v>
      </c>
      <c r="P6" s="1">
        <v>1985</v>
      </c>
      <c r="Q6" s="1">
        <v>1995</v>
      </c>
      <c r="R6" s="1">
        <v>2004</v>
      </c>
      <c r="S6" s="1">
        <v>2198</v>
      </c>
      <c r="T6" s="1">
        <v>2234</v>
      </c>
      <c r="U6" s="1">
        <v>2239</v>
      </c>
    </row>
    <row r="7" spans="1:78" ht="12">
      <c r="A7" s="13">
        <v>11423</v>
      </c>
      <c r="B7" s="13">
        <v>263731</v>
      </c>
      <c r="C7" s="12" t="s">
        <v>14</v>
      </c>
      <c r="D7" s="3" t="s">
        <v>15</v>
      </c>
      <c r="E7" s="3">
        <v>240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11423</v>
      </c>
      <c r="B8" s="13">
        <v>263732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11423</v>
      </c>
      <c r="B9" s="13">
        <v>263733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11423</v>
      </c>
      <c r="B10" s="13">
        <v>263734</v>
      </c>
      <c r="C10" s="3" t="s">
        <v>14</v>
      </c>
      <c r="D10" s="3" t="s">
        <v>18</v>
      </c>
      <c r="E10" s="3">
        <v>120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11423</v>
      </c>
      <c r="B11" s="13">
        <v>263735</v>
      </c>
      <c r="C11" s="3" t="s">
        <v>14</v>
      </c>
      <c r="D11" s="3" t="s">
        <v>19</v>
      </c>
      <c r="E11" s="3">
        <v>120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11423</v>
      </c>
      <c r="B12" s="13">
        <v>263736</v>
      </c>
      <c r="C12" s="3" t="s">
        <v>14</v>
      </c>
      <c r="D12" s="3" t="s">
        <v>20</v>
      </c>
      <c r="E12" s="3">
        <v>120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11423</v>
      </c>
      <c r="B13" s="13">
        <v>263737</v>
      </c>
      <c r="C13" s="14" t="s">
        <v>21</v>
      </c>
      <c r="D13" s="14" t="s">
        <v>22</v>
      </c>
      <c r="E13" s="14">
        <v>-50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11423</v>
      </c>
      <c r="B14" s="13">
        <v>263738</v>
      </c>
      <c r="C14" s="14" t="s">
        <v>21</v>
      </c>
      <c r="D14" s="14" t="s">
        <v>23</v>
      </c>
      <c r="E14" s="14">
        <v>-50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">
      <c r="C16" t="s">
        <v>24</v>
      </c>
      <c r="E16">
        <f>SUMIF($E$6:$E$14,"&gt;0")</f>
        <v>1000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">
      <c r="C17" t="s">
        <v>25</v>
      </c>
      <c r="F17" s="16">
        <f>SUM($F$7:$F$14)</f>
        <v>0</v>
      </c>
      <c r="G17" s="16">
        <f>SUM($G$7:$G$14)</f>
        <v>0</v>
      </c>
      <c r="H17" s="16">
        <f>SUM($H$7:$H$14)</f>
        <v>0</v>
      </c>
      <c r="I17" s="16">
        <f>SUM($I$7:$I$14)</f>
        <v>0</v>
      </c>
      <c r="J17" s="16">
        <f>SUM($J$7:$J$14)</f>
        <v>0</v>
      </c>
      <c r="K17" s="16">
        <f>SUM($K$7:$K$14)</f>
        <v>0</v>
      </c>
      <c r="L17" s="16">
        <f>SUM($L$7:$L$14)</f>
        <v>0</v>
      </c>
      <c r="M17" s="16">
        <f>SUM($M$7:$M$14)</f>
        <v>0</v>
      </c>
      <c r="N17" s="16">
        <f>SUM($N$7:$N$14)</f>
        <v>0</v>
      </c>
      <c r="O17" s="16">
        <f>SUM($O$7:$O$14)</f>
        <v>0</v>
      </c>
      <c r="P17" s="16">
        <f>SUM($P$7:$P$14)</f>
        <v>0</v>
      </c>
      <c r="Q17" s="16">
        <f>SUM($Q$7:$Q$14)</f>
        <v>0</v>
      </c>
      <c r="R17" s="16">
        <f>SUM($R$7:$R$14)</f>
        <v>0</v>
      </c>
      <c r="S17" s="16">
        <f>SUM($S$7:$S$14)</f>
        <v>0</v>
      </c>
      <c r="T17" s="16">
        <f>SUM($T$7:$T$14)</f>
        <v>0</v>
      </c>
      <c r="U17" s="16">
        <f>SUM($U$7:$U$14)</f>
        <v>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4:78" ht="1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U7">
    <cfRule type="cellIs" priority="1" dxfId="3" operator="greaterThan" stopIfTrue="1">
      <formula>Judge7!$E$7</formula>
    </cfRule>
    <cfRule type="cellIs" priority="2" dxfId="7" operator="equal" stopIfTrue="1">
      <formula>""</formula>
    </cfRule>
  </conditionalFormatting>
  <conditionalFormatting sqref="E8:U8">
    <cfRule type="cellIs" priority="3" dxfId="3" operator="greaterThan" stopIfTrue="1">
      <formula>Judge7!$E$8</formula>
    </cfRule>
    <cfRule type="cellIs" priority="4" dxfId="7" operator="equal" stopIfTrue="1">
      <formula>""</formula>
    </cfRule>
  </conditionalFormatting>
  <conditionalFormatting sqref="E9:U9">
    <cfRule type="cellIs" priority="5" dxfId="3" operator="greaterThan" stopIfTrue="1">
      <formula>Judge7!$E$9</formula>
    </cfRule>
    <cfRule type="cellIs" priority="6" dxfId="7" operator="equal" stopIfTrue="1">
      <formula>""</formula>
    </cfRule>
  </conditionalFormatting>
  <conditionalFormatting sqref="E10:U10">
    <cfRule type="cellIs" priority="7" dxfId="3" operator="greaterThan" stopIfTrue="1">
      <formula>Judge7!$E$10</formula>
    </cfRule>
    <cfRule type="cellIs" priority="8" dxfId="7" operator="equal" stopIfTrue="1">
      <formula>""</formula>
    </cfRule>
  </conditionalFormatting>
  <conditionalFormatting sqref="E11:U11">
    <cfRule type="cellIs" priority="9" dxfId="3" operator="greaterThan" stopIfTrue="1">
      <formula>Judge7!$E$11</formula>
    </cfRule>
    <cfRule type="cellIs" priority="10" dxfId="7" operator="equal" stopIfTrue="1">
      <formula>""</formula>
    </cfRule>
  </conditionalFormatting>
  <conditionalFormatting sqref="E12:U12">
    <cfRule type="cellIs" priority="11" dxfId="3" operator="greaterThan" stopIfTrue="1">
      <formula>Judge7!$E$12</formula>
    </cfRule>
    <cfRule type="cellIs" priority="12" dxfId="7" operator="equal" stopIfTrue="1">
      <formula>""</formula>
    </cfRule>
  </conditionalFormatting>
  <conditionalFormatting sqref="E13:U13">
    <cfRule type="cellIs" priority="13" dxfId="3" operator="lessThan" stopIfTrue="1">
      <formula>Judge7!$E$13</formula>
    </cfRule>
    <cfRule type="cellIs" priority="14" dxfId="3" operator="greaterThan" stopIfTrue="1">
      <formula>0</formula>
    </cfRule>
  </conditionalFormatting>
  <conditionalFormatting sqref="E14:U14">
    <cfRule type="cellIs" priority="15" dxfId="3" operator="lessThan" stopIfTrue="1">
      <formula>Judge7!$E$14</formula>
    </cfRule>
    <cfRule type="cellIs" priority="16" dxfId="3" operator="greaterThan" stopIfTrue="1">
      <formula>0</formula>
    </cfRule>
  </conditionalFormatting>
  <conditionalFormatting sqref="C17:U17">
    <cfRule type="cellIs" priority="17" dxfId="2" operator="equal" stopIfTrue="1">
      <formula>Judge7!$D$19</formula>
    </cfRule>
    <cfRule type="cellIs" priority="18" dxfId="1" operator="equal" stopIfTrue="1">
      <formula>Judge7!$D$20</formula>
    </cfRule>
    <cfRule type="cellIs" priority="19" dxfId="0" operator="equal" stopIfTrue="1">
      <formula>Judge7!$D$21</formula>
    </cfRule>
    <cfRule type="cellIs" priority="20" dxfId="228" operator="equal" stopIfTrue="1">
      <formula>$D$22</formula>
    </cfRule>
    <cfRule type="cellIs" priority="21" dxfId="229" operator="equal" stopIfTrue="1">
      <formula>$D$23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33</v>
      </c>
    </row>
    <row r="6" spans="1:21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1257</v>
      </c>
      <c r="G6" s="1">
        <v>1258</v>
      </c>
      <c r="H6" s="1">
        <v>1325</v>
      </c>
      <c r="I6" s="1">
        <v>1326</v>
      </c>
      <c r="J6" s="1">
        <v>1469</v>
      </c>
      <c r="K6" s="1">
        <v>1565</v>
      </c>
      <c r="L6" s="1">
        <v>1644</v>
      </c>
      <c r="M6" s="1">
        <v>1649</v>
      </c>
      <c r="N6" s="1">
        <v>1764</v>
      </c>
      <c r="O6" s="1">
        <v>1810</v>
      </c>
      <c r="P6" s="1">
        <v>1985</v>
      </c>
      <c r="Q6" s="1">
        <v>1995</v>
      </c>
      <c r="R6" s="1">
        <v>2004</v>
      </c>
      <c r="S6" s="1">
        <v>2198</v>
      </c>
      <c r="T6" s="1">
        <v>2234</v>
      </c>
      <c r="U6" s="1">
        <v>2239</v>
      </c>
    </row>
    <row r="7" spans="1:78" ht="12">
      <c r="A7" s="13">
        <v>11423</v>
      </c>
      <c r="B7" s="13">
        <v>263731</v>
      </c>
      <c r="C7" s="12" t="s">
        <v>14</v>
      </c>
      <c r="D7" s="3" t="s">
        <v>15</v>
      </c>
      <c r="E7" s="3">
        <v>240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11423</v>
      </c>
      <c r="B8" s="13">
        <v>263732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11423</v>
      </c>
      <c r="B9" s="13">
        <v>263733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11423</v>
      </c>
      <c r="B10" s="13">
        <v>263734</v>
      </c>
      <c r="C10" s="3" t="s">
        <v>14</v>
      </c>
      <c r="D10" s="3" t="s">
        <v>18</v>
      </c>
      <c r="E10" s="3">
        <v>120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11423</v>
      </c>
      <c r="B11" s="13">
        <v>263735</v>
      </c>
      <c r="C11" s="3" t="s">
        <v>14</v>
      </c>
      <c r="D11" s="3" t="s">
        <v>19</v>
      </c>
      <c r="E11" s="3">
        <v>120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11423</v>
      </c>
      <c r="B12" s="13">
        <v>263736</v>
      </c>
      <c r="C12" s="3" t="s">
        <v>14</v>
      </c>
      <c r="D12" s="3" t="s">
        <v>20</v>
      </c>
      <c r="E12" s="3">
        <v>120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11423</v>
      </c>
      <c r="B13" s="13">
        <v>263737</v>
      </c>
      <c r="C13" s="14" t="s">
        <v>21</v>
      </c>
      <c r="D13" s="14" t="s">
        <v>22</v>
      </c>
      <c r="E13" s="14">
        <v>-50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11423</v>
      </c>
      <c r="B14" s="13">
        <v>263738</v>
      </c>
      <c r="C14" s="14" t="s">
        <v>21</v>
      </c>
      <c r="D14" s="14" t="s">
        <v>23</v>
      </c>
      <c r="E14" s="14">
        <v>-50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">
      <c r="C16" t="s">
        <v>24</v>
      </c>
      <c r="E16">
        <f>SUMIF($E$6:$E$14,"&gt;0")</f>
        <v>1000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">
      <c r="C17" t="s">
        <v>25</v>
      </c>
      <c r="F17" s="16">
        <f>SUM($F$7:$F$14)</f>
        <v>0</v>
      </c>
      <c r="G17" s="16">
        <f>SUM($G$7:$G$14)</f>
        <v>0</v>
      </c>
      <c r="H17" s="16">
        <f>SUM($H$7:$H$14)</f>
        <v>0</v>
      </c>
      <c r="I17" s="16">
        <f>SUM($I$7:$I$14)</f>
        <v>0</v>
      </c>
      <c r="J17" s="16">
        <f>SUM($J$7:$J$14)</f>
        <v>0</v>
      </c>
      <c r="K17" s="16">
        <f>SUM($K$7:$K$14)</f>
        <v>0</v>
      </c>
      <c r="L17" s="16">
        <f>SUM($L$7:$L$14)</f>
        <v>0</v>
      </c>
      <c r="M17" s="16">
        <f>SUM($M$7:$M$14)</f>
        <v>0</v>
      </c>
      <c r="N17" s="16">
        <f>SUM($N$7:$N$14)</f>
        <v>0</v>
      </c>
      <c r="O17" s="16">
        <f>SUM($O$7:$O$14)</f>
        <v>0</v>
      </c>
      <c r="P17" s="16">
        <f>SUM($P$7:$P$14)</f>
        <v>0</v>
      </c>
      <c r="Q17" s="16">
        <f>SUM($Q$7:$Q$14)</f>
        <v>0</v>
      </c>
      <c r="R17" s="16">
        <f>SUM($R$7:$R$14)</f>
        <v>0</v>
      </c>
      <c r="S17" s="16">
        <f>SUM($S$7:$S$14)</f>
        <v>0</v>
      </c>
      <c r="T17" s="16">
        <f>SUM($T$7:$T$14)</f>
        <v>0</v>
      </c>
      <c r="U17" s="16">
        <f>SUM($U$7:$U$14)</f>
        <v>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4:78" ht="1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U7">
    <cfRule type="cellIs" priority="1" dxfId="3" operator="greaterThan" stopIfTrue="1">
      <formula>Judge8!$E$7</formula>
    </cfRule>
    <cfRule type="cellIs" priority="2" dxfId="7" operator="equal" stopIfTrue="1">
      <formula>""</formula>
    </cfRule>
  </conditionalFormatting>
  <conditionalFormatting sqref="E8:U8">
    <cfRule type="cellIs" priority="3" dxfId="3" operator="greaterThan" stopIfTrue="1">
      <formula>Judge8!$E$8</formula>
    </cfRule>
    <cfRule type="cellIs" priority="4" dxfId="7" operator="equal" stopIfTrue="1">
      <formula>""</formula>
    </cfRule>
  </conditionalFormatting>
  <conditionalFormatting sqref="E9:U9">
    <cfRule type="cellIs" priority="5" dxfId="3" operator="greaterThan" stopIfTrue="1">
      <formula>Judge8!$E$9</formula>
    </cfRule>
    <cfRule type="cellIs" priority="6" dxfId="7" operator="equal" stopIfTrue="1">
      <formula>""</formula>
    </cfRule>
  </conditionalFormatting>
  <conditionalFormatting sqref="E10:U10">
    <cfRule type="cellIs" priority="7" dxfId="3" operator="greaterThan" stopIfTrue="1">
      <formula>Judge8!$E$10</formula>
    </cfRule>
    <cfRule type="cellIs" priority="8" dxfId="7" operator="equal" stopIfTrue="1">
      <formula>""</formula>
    </cfRule>
  </conditionalFormatting>
  <conditionalFormatting sqref="E11:U11">
    <cfRule type="cellIs" priority="9" dxfId="3" operator="greaterThan" stopIfTrue="1">
      <formula>Judge8!$E$11</formula>
    </cfRule>
    <cfRule type="cellIs" priority="10" dxfId="7" operator="equal" stopIfTrue="1">
      <formula>""</formula>
    </cfRule>
  </conditionalFormatting>
  <conditionalFormatting sqref="E12:U12">
    <cfRule type="cellIs" priority="11" dxfId="3" operator="greaterThan" stopIfTrue="1">
      <formula>Judge8!$E$12</formula>
    </cfRule>
    <cfRule type="cellIs" priority="12" dxfId="7" operator="equal" stopIfTrue="1">
      <formula>""</formula>
    </cfRule>
  </conditionalFormatting>
  <conditionalFormatting sqref="E13:U13">
    <cfRule type="cellIs" priority="13" dxfId="3" operator="lessThan" stopIfTrue="1">
      <formula>Judge8!$E$13</formula>
    </cfRule>
    <cfRule type="cellIs" priority="14" dxfId="3" operator="greaterThan" stopIfTrue="1">
      <formula>0</formula>
    </cfRule>
  </conditionalFormatting>
  <conditionalFormatting sqref="E14:U14">
    <cfRule type="cellIs" priority="15" dxfId="3" operator="lessThan" stopIfTrue="1">
      <formula>Judge8!$E$14</formula>
    </cfRule>
    <cfRule type="cellIs" priority="16" dxfId="3" operator="greaterThan" stopIfTrue="1">
      <formula>0</formula>
    </cfRule>
  </conditionalFormatting>
  <conditionalFormatting sqref="C17:U17">
    <cfRule type="cellIs" priority="17" dxfId="2" operator="equal" stopIfTrue="1">
      <formula>Judge8!$D$19</formula>
    </cfRule>
    <cfRule type="cellIs" priority="18" dxfId="1" operator="equal" stopIfTrue="1">
      <formula>Judge8!$D$20</formula>
    </cfRule>
    <cfRule type="cellIs" priority="19" dxfId="0" operator="equal" stopIfTrue="1">
      <formula>Judge8!$D$21</formula>
    </cfRule>
    <cfRule type="cellIs" priority="20" dxfId="228" operator="equal" stopIfTrue="1">
      <formula>$D$22</formula>
    </cfRule>
    <cfRule type="cellIs" priority="21" dxfId="229" operator="equal" stopIfTrue="1">
      <formula>$D$23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Peyton Holland</cp:lastModifiedBy>
  <cp:lastPrinted>2002-06-22T17:00:52Z</cp:lastPrinted>
  <dcterms:created xsi:type="dcterms:W3CDTF">2002-05-15T02:32:49Z</dcterms:created>
  <dcterms:modified xsi:type="dcterms:W3CDTF">2015-04-30T14:17:35Z</dcterms:modified>
  <cp:category/>
  <cp:version/>
  <cp:contentType/>
  <cp:contentStatus/>
</cp:coreProperties>
</file>