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<sst xmlns="http://schemas.openxmlformats.org/spreadsheetml/2006/main" count="840" uniqueCount="53">
  <si>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</si>
  <si>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</si>
  <si>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</si>
  <si>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</si>
  <si>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</si>
  <si>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</si>
  <si>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</si>
  <si>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</si>
  <si>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</si>
  <si>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</si>
  <si>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</si>
  <si>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</si>
  <si>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Engineering</t>
  </si>
  <si>
    <t>P</t>
  </si>
  <si>
    <t>Standard</t>
  </si>
  <si>
    <t>Design Prototype-CADD and Virtual Modeling</t>
  </si>
  <si>
    <t>Design Prototype-Material Selection</t>
  </si>
  <si>
    <t>Design Prototype-Ergonomics</t>
  </si>
  <si>
    <t>Design Prototype-Manufacturing Analysis</t>
  </si>
  <si>
    <t>Design Prototype-Construction and Aesthetics</t>
  </si>
  <si>
    <t>Design Prototype-Q&amp;A Prototype - Process</t>
  </si>
  <si>
    <t>On-Site Problem Solving Activity</t>
  </si>
  <si>
    <t>Engineering Notebook-Format</t>
  </si>
  <si>
    <t>Engineering Notebook-Depth of Documentation</t>
  </si>
  <si>
    <t>Engineering Notebook-Professionalism</t>
  </si>
  <si>
    <t>Oral Presentation-Clear Communication</t>
  </si>
  <si>
    <t>Oral Presentation-Design Feasibility and Analysis</t>
  </si>
  <si>
    <t>Oral Presentation-Team Participation</t>
  </si>
  <si>
    <t>Oral Presentation-Presentation of the Design</t>
  </si>
  <si>
    <t>Oral Presentation-Q&amp;A - General Knowledge</t>
  </si>
  <si>
    <t>Storyboard-Gantt Chart</t>
  </si>
  <si>
    <t>Storyboard-Engineering Process</t>
  </si>
  <si>
    <t>Storyboard-Appearance</t>
  </si>
  <si>
    <t>Industrial Review-Written Technical Review</t>
  </si>
  <si>
    <t>Industrial Review-Market Data and Information</t>
  </si>
  <si>
    <t>Overall Effect - Synergy Amongst Content</t>
  </si>
  <si>
    <t>Overall Effect - Accuracy &amp; Professionalism</t>
  </si>
  <si>
    <t>Penalty</t>
  </si>
  <si>
    <t>Resume Penalty</t>
  </si>
  <si>
    <t>Clothing</t>
  </si>
  <si>
    <t>Time over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</si>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</sst>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33" borderId="0" xfId="42" applyNumberFormat="1" applyFont="1" applyFill="1" applyAlignment="1">
      <alignment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60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4" t="s">
        <v>51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11630</v>
      </c>
      <c r="G6" s="1">
        <v>11734</v>
      </c>
      <c r="H6" s="1"/>
      <c r="I6" s="1"/>
    </row>
    <row r="7" spans="1:78" ht="12.75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25">
        <f>IF(ISERROR(AVERAGE(Judge1:Judge10!F7))," ",AVERAGE(Judge1:Judge10!F7))</f>
        <v>10</v>
      </c>
      <c r="G7" s="25">
        <f>IF(ISERROR(AVERAGE(Judge1:Judge10!G7))," ",AVERAGE(Judge1:Judge10!G7))</f>
        <v>40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25">
        <f>IF(ISERROR(AVERAGE(Judge1:Judge10!F8))," ",AVERAGE(Judge1:Judge10!F8))</f>
        <v>40</v>
      </c>
      <c r="G8" s="25">
        <f>IF(ISERROR(AVERAGE(Judge1:Judge10!G8))," ",AVERAGE(Judge1:Judge10!G8))</f>
        <v>35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25">
        <f>IF(ISERROR(AVERAGE(Judge1:Judge10!F9))," ",AVERAGE(Judge1:Judge10!F9))</f>
        <v>30</v>
      </c>
      <c r="G9" s="25">
        <f>IF(ISERROR(AVERAGE(Judge1:Judge10!G9))," ",AVERAGE(Judge1:Judge10!G9))</f>
        <v>30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25">
        <f>IF(ISERROR(AVERAGE(Judge1:Judge10!F10))," ",AVERAGE(Judge1:Judge10!F10))</f>
        <v>0</v>
      </c>
      <c r="G10" s="25">
        <f>IF(ISERROR(AVERAGE(Judge1:Judge10!G10))," ",AVERAGE(Judge1:Judge10!G10))</f>
        <v>20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25">
        <f>IF(ISERROR(AVERAGE(Judge1:Judge10!F11))," ",AVERAGE(Judge1:Judge10!F11))</f>
        <v>25</v>
      </c>
      <c r="G11" s="25">
        <f>IF(ISERROR(AVERAGE(Judge1:Judge10!G11))," ",AVERAGE(Judge1:Judge10!G11))</f>
        <v>30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25">
        <f>IF(ISERROR(AVERAGE(Judge1:Judge10!F12))," ",AVERAGE(Judge1:Judge10!F12))</f>
        <v>15</v>
      </c>
      <c r="G12" s="25">
        <f>IF(ISERROR(AVERAGE(Judge1:Judge10!G12))," ",AVERAGE(Judge1:Judge10!G12))</f>
        <v>50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25" t="str">
        <f>IF(ISERROR(AVERAGE(Judge1:Judge10!F13))," ",AVERAGE(Judge1:Judge10!F13))</f>
        <v> </v>
      </c>
      <c r="G13" s="25" t="str">
        <f>IF(ISERROR(AVERAGE(Judge1:Judge10!G13))," ",AVERAGE(Judge1:Judge10!G13))</f>
        <v> 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25">
        <f>IF(ISERROR(AVERAGE(Judge1:Judge10!F14))," ",AVERAGE(Judge1:Judge10!F14))</f>
        <v>0</v>
      </c>
      <c r="G14" s="25">
        <f>IF(ISERROR(AVERAGE(Judge1:Judge10!G14))," ",AVERAGE(Judge1:Judge10!G14))</f>
        <v>50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25">
        <f>IF(ISERROR(AVERAGE(Judge1:Judge10!F15))," ",AVERAGE(Judge1:Judge10!F15))</f>
        <v>0</v>
      </c>
      <c r="G15" s="25">
        <f>IF(ISERROR(AVERAGE(Judge1:Judge10!G15))," ",AVERAGE(Judge1:Judge10!G15))</f>
        <v>50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25">
        <f>IF(ISERROR(AVERAGE(Judge1:Judge10!F16))," ",AVERAGE(Judge1:Judge10!F16))</f>
        <v>0</v>
      </c>
      <c r="G16" s="25">
        <f>IF(ISERROR(AVERAGE(Judge1:Judge10!G16))," ",AVERAGE(Judge1:Judge10!G16))</f>
        <v>50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25">
        <f>IF(ISERROR(AVERAGE(Judge1:Judge10!F17))," ",AVERAGE(Judge1:Judge10!F17))</f>
        <v>30</v>
      </c>
      <c r="G17" s="25">
        <f>IF(ISERROR(AVERAGE(Judge1:Judge10!G17))," ",AVERAGE(Judge1:Judge10!G17))</f>
        <v>45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25">
        <f>IF(ISERROR(AVERAGE(Judge1:Judge10!F18))," ",AVERAGE(Judge1:Judge10!F18))</f>
        <v>15</v>
      </c>
      <c r="G18" s="25">
        <f>IF(ISERROR(AVERAGE(Judge1:Judge10!G18))," ",AVERAGE(Judge1:Judge10!G18))</f>
        <v>40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25">
        <f>IF(ISERROR(AVERAGE(Judge1:Judge10!F19))," ",AVERAGE(Judge1:Judge10!F19))</f>
        <v>50</v>
      </c>
      <c r="G19" s="25">
        <f>IF(ISERROR(AVERAGE(Judge1:Judge10!G19))," ",AVERAGE(Judge1:Judge10!G19))</f>
        <v>50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25">
        <f>IF(ISERROR(AVERAGE(Judge1:Judge10!F20))," ",AVERAGE(Judge1:Judge10!F20))</f>
        <v>40</v>
      </c>
      <c r="G20" s="25">
        <f>IF(ISERROR(AVERAGE(Judge1:Judge10!G20))," ",AVERAGE(Judge1:Judge10!G20))</f>
        <v>40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25">
        <f>IF(ISERROR(AVERAGE(Judge1:Judge10!F21))," ",AVERAGE(Judge1:Judge10!F21))</f>
        <v>15</v>
      </c>
      <c r="G21" s="25">
        <f>IF(ISERROR(AVERAGE(Judge1:Judge10!G21))," ",AVERAGE(Judge1:Judge10!G21))</f>
        <v>40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25">
        <f>IF(ISERROR(AVERAGE(Judge1:Judge10!F22))," ",AVERAGE(Judge1:Judge10!F22))</f>
        <v>25</v>
      </c>
      <c r="G22" s="25">
        <f>IF(ISERROR(AVERAGE(Judge1:Judge10!G22))," ",AVERAGE(Judge1:Judge10!G22))</f>
        <v>25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25">
        <f>IF(ISERROR(AVERAGE(Judge1:Judge10!F23))," ",AVERAGE(Judge1:Judge10!F23))</f>
        <v>10</v>
      </c>
      <c r="G23" s="25">
        <f>IF(ISERROR(AVERAGE(Judge1:Judge10!G23))," ",AVERAGE(Judge1:Judge10!G23))</f>
        <v>20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25">
        <f>IF(ISERROR(AVERAGE(Judge1:Judge10!F24))," ",AVERAGE(Judge1:Judge10!F24))</f>
        <v>10</v>
      </c>
      <c r="G24" s="25">
        <f>IF(ISERROR(AVERAGE(Judge1:Judge10!G24))," ",AVERAGE(Judge1:Judge10!G24))</f>
        <v>15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25">
        <f>IF(ISERROR(AVERAGE(Judge1:Judge10!F25))," ",AVERAGE(Judge1:Judge10!F25))</f>
        <v>0</v>
      </c>
      <c r="G25" s="25">
        <f>IF(ISERROR(AVERAGE(Judge1:Judge10!G25))," ",AVERAGE(Judge1:Judge10!G25))</f>
        <v>50</v>
      </c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25">
        <f>IF(ISERROR(AVERAGE(Judge1:Judge10!F26))," ",AVERAGE(Judge1:Judge10!F26))</f>
        <v>0</v>
      </c>
      <c r="G26" s="25">
        <f>IF(ISERROR(AVERAGE(Judge1:Judge10!G26))," ",AVERAGE(Judge1:Judge10!G26))</f>
        <v>50</v>
      </c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25">
        <f>IF(ISERROR(AVERAGE(Judge1:Judge10!F27))," ",AVERAGE(Judge1:Judge10!F27))</f>
        <v>25</v>
      </c>
      <c r="G27" s="25">
        <f>IF(ISERROR(AVERAGE(Judge1:Judge10!G27))," ",AVERAGE(Judge1:Judge10!G27))</f>
        <v>40</v>
      </c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25">
        <f>IF(ISERROR(AVERAGE(Judge1:Judge10!F28))," ",AVERAGE(Judge1:Judge10!F28))</f>
        <v>35</v>
      </c>
      <c r="G28" s="25">
        <f>IF(ISERROR(AVERAGE(Judge1:Judge10!G28))," ",AVERAGE(Judge1:Judge10!G28))</f>
        <v>45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26">
        <f>IF(ISERROR(AVERAGE(Judge1:Judge10!F29))," ",AVERAGE(Judge1:Judge10!F29))</f>
        <v>0</v>
      </c>
      <c r="G29" s="26">
        <f>IF(ISERROR(AVERAGE(Judge1:Judge10!G29))," ",AVERAGE(Judge1:Judge10!G29))</f>
        <v>0</v>
      </c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26">
        <f>IF(ISERROR(AVERAGE(Judge1:Judge10!F30))," ",AVERAGE(Judge1:Judge10!F30))</f>
        <v>0</v>
      </c>
      <c r="G30" s="26">
        <f>IF(ISERROR(AVERAGE(Judge1:Judge10!G30))," ",AVERAGE(Judge1:Judge10!G30))</f>
        <v>0</v>
      </c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26">
        <f>IF(ISERROR(AVERAGE(Judge1:Judge10!F31))," ",AVERAGE(Judge1:Judge10!F31))</f>
        <v>0</v>
      </c>
      <c r="G31" s="26">
        <f>IF(ISERROR(AVERAGE(Judge1:Judge10!G31))," ",AVERAGE(Judge1:Judge10!G31))</f>
        <v>0</v>
      </c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375</v>
      </c>
      <c r="G34" s="18">
        <f>SUM($G$7:$G$31)</f>
        <v>815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3:78" ht="12.75">
      <c r="C36" t="s">
        <v>43</v>
      </c>
      <c r="D36" s="19">
        <f>LARGE($F$34:$G$34,1)</f>
        <v>815</v>
      </c>
      <c r="E36">
        <f>INDEX($F$6:$G$6,MATCH($D$36,$F$34:$G$34,0))</f>
        <v>11734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3:78" ht="12.75">
      <c r="C37" t="s">
        <v>46</v>
      </c>
      <c r="D37" s="20">
        <f>LARGE($F$34:$G$34,2)</f>
        <v>375</v>
      </c>
      <c r="E37">
        <f>INDEX($F$6:$G$6,MATCH($D$37,$F$34:$G$34,0))</f>
        <v>11630</v>
      </c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3:78" ht="12.75">
      <c r="C38" t="s">
        <v>47</v>
      </c>
      <c r="D38" s="21" t="e">
        <f>LARGE($F$34:$G$34,3)</f>
        <v>#NUM!</v>
      </c>
      <c r="E38" t="e">
        <f>INDEX($F$6:$G$6,MATCH($D$38,$F$34:$G$34,0))</f>
        <v>#NUM!</v>
      </c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3:78" ht="12.75">
      <c r="C39" t="s">
        <v>48</v>
      </c>
      <c r="D39" s="22" t="e">
        <f>LARGE($F$34:$G$34,4)</f>
        <v>#NUM!</v>
      </c>
      <c r="E39" t="e">
        <f>INDEX($F$6:$G$6,MATCH($D$39,$F$34:$G$34,0))</f>
        <v>#NUM!</v>
      </c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3:78" ht="12.75">
      <c r="C40" t="s">
        <v>49</v>
      </c>
      <c r="D40" s="23" t="e">
        <f>LARGE($F$34:$G$34,5)</f>
        <v>#NUM!</v>
      </c>
      <c r="E40" t="e">
        <f>INDEX($F$6:$G$6,MATCH($D$40,$F$34:$G$34,0))</f>
        <v>#NUM!</v>
      </c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G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G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G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G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G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G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G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G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:G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:G27">
    <cfRule type="cellIs" priority="41" dxfId="5" operator="greaterThan" stopIfTrue="1">
      <formula>$E$27</formula>
    </cfRule>
  </conditionalFormatting>
  <conditionalFormatting sqref="E27:G27">
    <cfRule type="cellIs" priority="42" dxfId="11" operator="equal" stopIfTrue="1">
      <formula>""</formula>
    </cfRule>
  </conditionalFormatting>
  <conditionalFormatting sqref="E28:G28">
    <cfRule type="cellIs" priority="43" dxfId="5" operator="greaterThan" stopIfTrue="1">
      <formula>$E$28</formula>
    </cfRule>
  </conditionalFormatting>
  <conditionalFormatting sqref="E28:G28">
    <cfRule type="cellIs" priority="44" dxfId="11" operator="equal" stopIfTrue="1">
      <formula>""</formula>
    </cfRule>
  </conditionalFormatting>
  <conditionalFormatting sqref="E29:G29">
    <cfRule type="cellIs" priority="45" dxfId="5" operator="lessThan" stopIfTrue="1">
      <formula>$E$29</formula>
    </cfRule>
  </conditionalFormatting>
  <conditionalFormatting sqref="E29:G29">
    <cfRule type="cellIs" priority="46" dxfId="5" operator="greaterThan" stopIfTrue="1">
      <formula>0</formula>
    </cfRule>
  </conditionalFormatting>
  <conditionalFormatting sqref="E30:G30">
    <cfRule type="cellIs" priority="47" dxfId="5" operator="lessThan" stopIfTrue="1">
      <formula>$E$30</formula>
    </cfRule>
  </conditionalFormatting>
  <conditionalFormatting sqref="E30:G30">
    <cfRule type="cellIs" priority="48" dxfId="5" operator="greaterThan" stopIfTrue="1">
      <formula>0</formula>
    </cfRule>
  </conditionalFormatting>
  <conditionalFormatting sqref="E31:G31">
    <cfRule type="cellIs" priority="49" dxfId="5" operator="lessThan" stopIfTrue="1">
      <formula>$E$31</formula>
    </cfRule>
  </conditionalFormatting>
  <conditionalFormatting sqref="E31:G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11630</v>
      </c>
      <c r="G6" s="1">
        <v>11734</v>
      </c>
      <c r="H6" s="1"/>
      <c r="I6" s="1"/>
    </row>
    <row r="7" spans="1:78" ht="12.75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9"/>
      <c r="G24" s="9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9"/>
      <c r="G25" s="9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9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9"/>
      <c r="G27" s="9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9"/>
      <c r="G28" s="9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16"/>
      <c r="G29" s="16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16"/>
      <c r="G30" s="16"/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16"/>
      <c r="G31" s="16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0</v>
      </c>
      <c r="G34" s="18">
        <f>SUM($G$7:$G$31)</f>
        <v>0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G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G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G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G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G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G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G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G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:G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:G27">
    <cfRule type="cellIs" priority="41" dxfId="5" operator="greaterThan" stopIfTrue="1">
      <formula>$E$27</formula>
    </cfRule>
  </conditionalFormatting>
  <conditionalFormatting sqref="E27:G27">
    <cfRule type="cellIs" priority="42" dxfId="11" operator="equal" stopIfTrue="1">
      <formula>""</formula>
    </cfRule>
  </conditionalFormatting>
  <conditionalFormatting sqref="E28:G28">
    <cfRule type="cellIs" priority="43" dxfId="5" operator="greaterThan" stopIfTrue="1">
      <formula>$E$28</formula>
    </cfRule>
  </conditionalFormatting>
  <conditionalFormatting sqref="E28:G28">
    <cfRule type="cellIs" priority="44" dxfId="11" operator="equal" stopIfTrue="1">
      <formula>""</formula>
    </cfRule>
  </conditionalFormatting>
  <conditionalFormatting sqref="E29:G29">
    <cfRule type="cellIs" priority="45" dxfId="5" operator="lessThan" stopIfTrue="1">
      <formula>$E$29</formula>
    </cfRule>
  </conditionalFormatting>
  <conditionalFormatting sqref="E29:G29">
    <cfRule type="cellIs" priority="46" dxfId="5" operator="greaterThan" stopIfTrue="1">
      <formula>0</formula>
    </cfRule>
  </conditionalFormatting>
  <conditionalFormatting sqref="E30:G30">
    <cfRule type="cellIs" priority="47" dxfId="5" operator="lessThan" stopIfTrue="1">
      <formula>$E$30</formula>
    </cfRule>
  </conditionalFormatting>
  <conditionalFormatting sqref="E30:G30">
    <cfRule type="cellIs" priority="48" dxfId="5" operator="greaterThan" stopIfTrue="1">
      <formula>0</formula>
    </cfRule>
  </conditionalFormatting>
  <conditionalFormatting sqref="E31:G31">
    <cfRule type="cellIs" priority="49" dxfId="5" operator="lessThan" stopIfTrue="1">
      <formula>$E$31</formula>
    </cfRule>
  </conditionalFormatting>
  <conditionalFormatting sqref="E31:G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11630</v>
      </c>
      <c r="G6" s="1">
        <v>11734</v>
      </c>
      <c r="H6" s="1"/>
      <c r="I6" s="1"/>
    </row>
    <row r="7" spans="1:78" ht="12.75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9"/>
      <c r="G24" s="9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9"/>
      <c r="G25" s="9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9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9"/>
      <c r="G27" s="9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9"/>
      <c r="G28" s="9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16"/>
      <c r="G29" s="16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16"/>
      <c r="G30" s="16"/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16"/>
      <c r="G31" s="16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0</v>
      </c>
      <c r="G34" s="18">
        <f>SUM($G$7:$G$31)</f>
        <v>0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G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G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G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G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G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G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G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G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:G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:G27">
    <cfRule type="cellIs" priority="41" dxfId="5" operator="greaterThan" stopIfTrue="1">
      <formula>$E$27</formula>
    </cfRule>
  </conditionalFormatting>
  <conditionalFormatting sqref="E27:G27">
    <cfRule type="cellIs" priority="42" dxfId="11" operator="equal" stopIfTrue="1">
      <formula>""</formula>
    </cfRule>
  </conditionalFormatting>
  <conditionalFormatting sqref="E28:G28">
    <cfRule type="cellIs" priority="43" dxfId="5" operator="greaterThan" stopIfTrue="1">
      <formula>$E$28</formula>
    </cfRule>
  </conditionalFormatting>
  <conditionalFormatting sqref="E28:G28">
    <cfRule type="cellIs" priority="44" dxfId="11" operator="equal" stopIfTrue="1">
      <formula>""</formula>
    </cfRule>
  </conditionalFormatting>
  <conditionalFormatting sqref="E29:G29">
    <cfRule type="cellIs" priority="45" dxfId="5" operator="lessThan" stopIfTrue="1">
      <formula>$E$29</formula>
    </cfRule>
  </conditionalFormatting>
  <conditionalFormatting sqref="E29:G29">
    <cfRule type="cellIs" priority="46" dxfId="5" operator="greaterThan" stopIfTrue="1">
      <formula>0</formula>
    </cfRule>
  </conditionalFormatting>
  <conditionalFormatting sqref="E30:G30">
    <cfRule type="cellIs" priority="47" dxfId="5" operator="lessThan" stopIfTrue="1">
      <formula>$E$30</formula>
    </cfRule>
  </conditionalFormatting>
  <conditionalFormatting sqref="E30:G30">
    <cfRule type="cellIs" priority="48" dxfId="5" operator="greaterThan" stopIfTrue="1">
      <formula>0</formula>
    </cfRule>
  </conditionalFormatting>
  <conditionalFormatting sqref="E31:G31">
    <cfRule type="cellIs" priority="49" dxfId="5" operator="lessThan" stopIfTrue="1">
      <formula>$E$31</formula>
    </cfRule>
  </conditionalFormatting>
  <conditionalFormatting sqref="E31:G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4" t="s">
        <v>52</v>
      </c>
    </row>
    <row r="2" spans="4:7" ht="18">
      <c r="D2" s="4" t="s">
        <v>1</v>
      </c>
      <c r="G2" s="24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7">
        <v>11630</v>
      </c>
      <c r="G6" s="27">
        <v>11734</v>
      </c>
      <c r="H6" s="1"/>
      <c r="I6" s="1"/>
    </row>
    <row r="7" spans="1:78" ht="30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28"/>
      <c r="G7" s="2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28"/>
      <c r="G8" s="2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28"/>
      <c r="G9" s="2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28"/>
      <c r="G10" s="2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28"/>
      <c r="G11" s="2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28"/>
      <c r="G12" s="2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28"/>
      <c r="G13" s="2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28"/>
      <c r="G14" s="2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28"/>
      <c r="G15" s="2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28"/>
      <c r="G16" s="2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28"/>
      <c r="G17" s="2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28"/>
      <c r="G18" s="2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28"/>
      <c r="G19" s="2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28"/>
      <c r="G20" s="2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30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28"/>
      <c r="G21" s="2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30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28"/>
      <c r="G22" s="28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30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28"/>
      <c r="G23" s="2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30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28"/>
      <c r="G24" s="28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30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28"/>
      <c r="G25" s="28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30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28"/>
      <c r="G26" s="28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30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28"/>
      <c r="G27" s="28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30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28"/>
      <c r="G28" s="28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30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28"/>
      <c r="G29" s="28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30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28"/>
      <c r="G30" s="28"/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30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28"/>
      <c r="G31" s="28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0</v>
      </c>
      <c r="G34" s="18">
        <f>SUM($G$7:$G$31)</f>
        <v>0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3:78" ht="12.75">
      <c r="C36" t="s">
        <v>43</v>
      </c>
      <c r="D36" s="19">
        <f>LARGE($F$34:$G$34,1)</f>
        <v>0</v>
      </c>
      <c r="E36">
        <f>INDEX($F$6:$G$6,MATCH($D$36,$F$34:$G$34,0))</f>
        <v>11630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3:78" ht="12.75">
      <c r="C37" t="s">
        <v>46</v>
      </c>
      <c r="D37" s="20">
        <f>LARGE($F$34:$G$34,2)</f>
        <v>0</v>
      </c>
      <c r="E37">
        <f>INDEX($F$6:$G$6,MATCH($D$37,$F$34:$G$34,0))</f>
        <v>11630</v>
      </c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3:78" ht="12.75">
      <c r="C38" t="s">
        <v>47</v>
      </c>
      <c r="D38" s="21" t="e">
        <f>LARGE($F$34:$G$34,3)</f>
        <v>#NUM!</v>
      </c>
      <c r="E38" t="e">
        <f>INDEX($F$6:$G$6,MATCH($D$38,$F$34:$G$34,0))</f>
        <v>#NUM!</v>
      </c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3:78" ht="12.75">
      <c r="C39" t="s">
        <v>48</v>
      </c>
      <c r="D39" s="22" t="e">
        <f>LARGE($F$34:$G$34,4)</f>
        <v>#NUM!</v>
      </c>
      <c r="E39" t="e">
        <f>INDEX($F$6:$G$6,MATCH($D$39,$F$34:$G$34,0))</f>
        <v>#NUM!</v>
      </c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3:78" ht="12.75">
      <c r="C40" t="s">
        <v>49</v>
      </c>
      <c r="D40" s="23" t="e">
        <f>LARGE($F$34:$G$34,5)</f>
        <v>#NUM!</v>
      </c>
      <c r="E40" t="e">
        <f>INDEX($F$6:$G$6,MATCH($D$40,$F$34:$G$34,0))</f>
        <v>#NUM!</v>
      </c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">
    <cfRule type="cellIs" priority="41" dxfId="5" operator="greaterThan" stopIfTrue="1">
      <formula>$E$27</formula>
    </cfRule>
  </conditionalFormatting>
  <conditionalFormatting sqref="E27">
    <cfRule type="cellIs" priority="42" dxfId="11" operator="equal" stopIfTrue="1">
      <formula>""</formula>
    </cfRule>
  </conditionalFormatting>
  <conditionalFormatting sqref="E28">
    <cfRule type="cellIs" priority="43" dxfId="5" operator="greaterThan" stopIfTrue="1">
      <formula>$E$28</formula>
    </cfRule>
  </conditionalFormatting>
  <conditionalFormatting sqref="E28">
    <cfRule type="cellIs" priority="44" dxfId="11" operator="equal" stopIfTrue="1">
      <formula>""</formula>
    </cfRule>
  </conditionalFormatting>
  <conditionalFormatting sqref="E29">
    <cfRule type="cellIs" priority="45" dxfId="5" operator="lessThan" stopIfTrue="1">
      <formula>$E$29</formula>
    </cfRule>
  </conditionalFormatting>
  <conditionalFormatting sqref="E29">
    <cfRule type="cellIs" priority="46" dxfId="5" operator="greaterThan" stopIfTrue="1">
      <formula>0</formula>
    </cfRule>
  </conditionalFormatting>
  <conditionalFormatting sqref="E30">
    <cfRule type="cellIs" priority="47" dxfId="5" operator="lessThan" stopIfTrue="1">
      <formula>$E$30</formula>
    </cfRule>
  </conditionalFormatting>
  <conditionalFormatting sqref="E30">
    <cfRule type="cellIs" priority="48" dxfId="5" operator="greaterThan" stopIfTrue="1">
      <formula>0</formula>
    </cfRule>
  </conditionalFormatting>
  <conditionalFormatting sqref="E31">
    <cfRule type="cellIs" priority="49" dxfId="5" operator="lessThan" stopIfTrue="1">
      <formula>$E$31</formula>
    </cfRule>
  </conditionalFormatting>
  <conditionalFormatting sqref="E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5" sqref="G35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11630</v>
      </c>
      <c r="G6" s="1">
        <v>11734</v>
      </c>
      <c r="H6" s="1"/>
      <c r="I6" s="1"/>
    </row>
    <row r="7" spans="1:78" ht="12.75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9">
        <v>10</v>
      </c>
      <c r="G7" s="9">
        <v>40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9">
        <v>40</v>
      </c>
      <c r="G8" s="9">
        <v>35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9">
        <v>30</v>
      </c>
      <c r="G9" s="9">
        <v>30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9">
        <v>0</v>
      </c>
      <c r="G10" s="9">
        <v>20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9">
        <v>25</v>
      </c>
      <c r="G11" s="9">
        <v>30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9">
        <v>15</v>
      </c>
      <c r="G12" s="9">
        <v>50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9">
        <v>0</v>
      </c>
      <c r="G14" s="9">
        <v>50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9">
        <v>0</v>
      </c>
      <c r="G15" s="9">
        <v>50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9">
        <v>0</v>
      </c>
      <c r="G16" s="9">
        <v>50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9">
        <v>30</v>
      </c>
      <c r="G17" s="9">
        <v>45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9">
        <v>15</v>
      </c>
      <c r="G18" s="9">
        <v>40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9">
        <v>50</v>
      </c>
      <c r="G19" s="9">
        <v>50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9">
        <v>40</v>
      </c>
      <c r="G20" s="9">
        <v>40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9">
        <v>15</v>
      </c>
      <c r="G21" s="9">
        <v>40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9">
        <v>25</v>
      </c>
      <c r="G22" s="9">
        <v>25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9">
        <v>10</v>
      </c>
      <c r="G23" s="9">
        <v>20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9">
        <v>10</v>
      </c>
      <c r="G24" s="9">
        <v>15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9">
        <v>0</v>
      </c>
      <c r="G25" s="9">
        <v>50</v>
      </c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9">
        <v>0</v>
      </c>
      <c r="G26" s="9">
        <v>50</v>
      </c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9">
        <v>25</v>
      </c>
      <c r="G27" s="9">
        <v>40</v>
      </c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9">
        <v>35</v>
      </c>
      <c r="G28" s="9">
        <v>45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16">
        <v>0</v>
      </c>
      <c r="G29" s="16">
        <v>0</v>
      </c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16">
        <v>0</v>
      </c>
      <c r="G30" s="16">
        <v>0</v>
      </c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16">
        <v>0</v>
      </c>
      <c r="G31" s="16">
        <v>0</v>
      </c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375</v>
      </c>
      <c r="G34" s="18">
        <f>SUM($G$7:$G$31)</f>
        <v>815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G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G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G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G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G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G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G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G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:G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:G27">
    <cfRule type="cellIs" priority="41" dxfId="5" operator="greaterThan" stopIfTrue="1">
      <formula>$E$27</formula>
    </cfRule>
  </conditionalFormatting>
  <conditionalFormatting sqref="E27:G27">
    <cfRule type="cellIs" priority="42" dxfId="11" operator="equal" stopIfTrue="1">
      <formula>""</formula>
    </cfRule>
  </conditionalFormatting>
  <conditionalFormatting sqref="E28:G28">
    <cfRule type="cellIs" priority="43" dxfId="5" operator="greaterThan" stopIfTrue="1">
      <formula>$E$28</formula>
    </cfRule>
  </conditionalFormatting>
  <conditionalFormatting sqref="E28:G28">
    <cfRule type="cellIs" priority="44" dxfId="11" operator="equal" stopIfTrue="1">
      <formula>""</formula>
    </cfRule>
  </conditionalFormatting>
  <conditionalFormatting sqref="E29:G29">
    <cfRule type="cellIs" priority="45" dxfId="5" operator="lessThan" stopIfTrue="1">
      <formula>$E$29</formula>
    </cfRule>
  </conditionalFormatting>
  <conditionalFormatting sqref="E29:G29">
    <cfRule type="cellIs" priority="46" dxfId="5" operator="greaterThan" stopIfTrue="1">
      <formula>0</formula>
    </cfRule>
  </conditionalFormatting>
  <conditionalFormatting sqref="E30:G30">
    <cfRule type="cellIs" priority="47" dxfId="5" operator="lessThan" stopIfTrue="1">
      <formula>$E$30</formula>
    </cfRule>
  </conditionalFormatting>
  <conditionalFormatting sqref="E30:G30">
    <cfRule type="cellIs" priority="48" dxfId="5" operator="greaterThan" stopIfTrue="1">
      <formula>0</formula>
    </cfRule>
  </conditionalFormatting>
  <conditionalFormatting sqref="E31:G31">
    <cfRule type="cellIs" priority="49" dxfId="5" operator="lessThan" stopIfTrue="1">
      <formula>$E$31</formula>
    </cfRule>
  </conditionalFormatting>
  <conditionalFormatting sqref="E31:G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11630</v>
      </c>
      <c r="G6" s="1">
        <v>11734</v>
      </c>
      <c r="H6" s="1"/>
      <c r="I6" s="1"/>
    </row>
    <row r="7" spans="1:78" ht="12.75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9"/>
      <c r="G24" s="9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9"/>
      <c r="G25" s="9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9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9"/>
      <c r="G27" s="9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9"/>
      <c r="G28" s="9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16"/>
      <c r="G29" s="16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16"/>
      <c r="G30" s="16"/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16"/>
      <c r="G31" s="16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0</v>
      </c>
      <c r="G34" s="18">
        <f>SUM($G$7:$G$31)</f>
        <v>0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G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G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G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G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G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G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G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G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:G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:G27">
    <cfRule type="cellIs" priority="41" dxfId="5" operator="greaterThan" stopIfTrue="1">
      <formula>$E$27</formula>
    </cfRule>
  </conditionalFormatting>
  <conditionalFormatting sqref="E27:G27">
    <cfRule type="cellIs" priority="42" dxfId="11" operator="equal" stopIfTrue="1">
      <formula>""</formula>
    </cfRule>
  </conditionalFormatting>
  <conditionalFormatting sqref="E28:G28">
    <cfRule type="cellIs" priority="43" dxfId="5" operator="greaterThan" stopIfTrue="1">
      <formula>$E$28</formula>
    </cfRule>
  </conditionalFormatting>
  <conditionalFormatting sqref="E28:G28">
    <cfRule type="cellIs" priority="44" dxfId="11" operator="equal" stopIfTrue="1">
      <formula>""</formula>
    </cfRule>
  </conditionalFormatting>
  <conditionalFormatting sqref="E29:G29">
    <cfRule type="cellIs" priority="45" dxfId="5" operator="lessThan" stopIfTrue="1">
      <formula>$E$29</formula>
    </cfRule>
  </conditionalFormatting>
  <conditionalFormatting sqref="E29:G29">
    <cfRule type="cellIs" priority="46" dxfId="5" operator="greaterThan" stopIfTrue="1">
      <formula>0</formula>
    </cfRule>
  </conditionalFormatting>
  <conditionalFormatting sqref="E30:G30">
    <cfRule type="cellIs" priority="47" dxfId="5" operator="lessThan" stopIfTrue="1">
      <formula>$E$30</formula>
    </cfRule>
  </conditionalFormatting>
  <conditionalFormatting sqref="E30:G30">
    <cfRule type="cellIs" priority="48" dxfId="5" operator="greaterThan" stopIfTrue="1">
      <formula>0</formula>
    </cfRule>
  </conditionalFormatting>
  <conditionalFormatting sqref="E31:G31">
    <cfRule type="cellIs" priority="49" dxfId="5" operator="lessThan" stopIfTrue="1">
      <formula>$E$31</formula>
    </cfRule>
  </conditionalFormatting>
  <conditionalFormatting sqref="E31:G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11630</v>
      </c>
      <c r="G6" s="1">
        <v>11734</v>
      </c>
      <c r="H6" s="1"/>
      <c r="I6" s="1"/>
    </row>
    <row r="7" spans="1:78" ht="12.75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9"/>
      <c r="G24" s="9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9"/>
      <c r="G25" s="9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9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9"/>
      <c r="G27" s="9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9"/>
      <c r="G28" s="9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16"/>
      <c r="G29" s="16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16"/>
      <c r="G30" s="16"/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16"/>
      <c r="G31" s="16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0</v>
      </c>
      <c r="G34" s="18">
        <f>SUM($G$7:$G$31)</f>
        <v>0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G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G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G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G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G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G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G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G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:G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:G27">
    <cfRule type="cellIs" priority="41" dxfId="5" operator="greaterThan" stopIfTrue="1">
      <formula>$E$27</formula>
    </cfRule>
  </conditionalFormatting>
  <conditionalFormatting sqref="E27:G27">
    <cfRule type="cellIs" priority="42" dxfId="11" operator="equal" stopIfTrue="1">
      <formula>""</formula>
    </cfRule>
  </conditionalFormatting>
  <conditionalFormatting sqref="E28:G28">
    <cfRule type="cellIs" priority="43" dxfId="5" operator="greaterThan" stopIfTrue="1">
      <formula>$E$28</formula>
    </cfRule>
  </conditionalFormatting>
  <conditionalFormatting sqref="E28:G28">
    <cfRule type="cellIs" priority="44" dxfId="11" operator="equal" stopIfTrue="1">
      <formula>""</formula>
    </cfRule>
  </conditionalFormatting>
  <conditionalFormatting sqref="E29:G29">
    <cfRule type="cellIs" priority="45" dxfId="5" operator="lessThan" stopIfTrue="1">
      <formula>$E$29</formula>
    </cfRule>
  </conditionalFormatting>
  <conditionalFormatting sqref="E29:G29">
    <cfRule type="cellIs" priority="46" dxfId="5" operator="greaterThan" stopIfTrue="1">
      <formula>0</formula>
    </cfRule>
  </conditionalFormatting>
  <conditionalFormatting sqref="E30:G30">
    <cfRule type="cellIs" priority="47" dxfId="5" operator="lessThan" stopIfTrue="1">
      <formula>$E$30</formula>
    </cfRule>
  </conditionalFormatting>
  <conditionalFormatting sqref="E30:G30">
    <cfRule type="cellIs" priority="48" dxfId="5" operator="greaterThan" stopIfTrue="1">
      <formula>0</formula>
    </cfRule>
  </conditionalFormatting>
  <conditionalFormatting sqref="E31:G31">
    <cfRule type="cellIs" priority="49" dxfId="5" operator="lessThan" stopIfTrue="1">
      <formula>$E$31</formula>
    </cfRule>
  </conditionalFormatting>
  <conditionalFormatting sqref="E31:G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11630</v>
      </c>
      <c r="G6" s="1">
        <v>11734</v>
      </c>
      <c r="H6" s="1"/>
      <c r="I6" s="1"/>
    </row>
    <row r="7" spans="1:78" ht="12.75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9"/>
      <c r="G24" s="9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9"/>
      <c r="G25" s="9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9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9"/>
      <c r="G27" s="9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9"/>
      <c r="G28" s="9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16"/>
      <c r="G29" s="16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16"/>
      <c r="G30" s="16"/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16"/>
      <c r="G31" s="16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0</v>
      </c>
      <c r="G34" s="18">
        <f>SUM($G$7:$G$31)</f>
        <v>0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G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G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G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G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G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G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G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G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:G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:G27">
    <cfRule type="cellIs" priority="41" dxfId="5" operator="greaterThan" stopIfTrue="1">
      <formula>$E$27</formula>
    </cfRule>
  </conditionalFormatting>
  <conditionalFormatting sqref="E27:G27">
    <cfRule type="cellIs" priority="42" dxfId="11" operator="equal" stopIfTrue="1">
      <formula>""</formula>
    </cfRule>
  </conditionalFormatting>
  <conditionalFormatting sqref="E28:G28">
    <cfRule type="cellIs" priority="43" dxfId="5" operator="greaterThan" stopIfTrue="1">
      <formula>$E$28</formula>
    </cfRule>
  </conditionalFormatting>
  <conditionalFormatting sqref="E28:G28">
    <cfRule type="cellIs" priority="44" dxfId="11" operator="equal" stopIfTrue="1">
      <formula>""</formula>
    </cfRule>
  </conditionalFormatting>
  <conditionalFormatting sqref="E29:G29">
    <cfRule type="cellIs" priority="45" dxfId="5" operator="lessThan" stopIfTrue="1">
      <formula>$E$29</formula>
    </cfRule>
  </conditionalFormatting>
  <conditionalFormatting sqref="E29:G29">
    <cfRule type="cellIs" priority="46" dxfId="5" operator="greaterThan" stopIfTrue="1">
      <formula>0</formula>
    </cfRule>
  </conditionalFormatting>
  <conditionalFormatting sqref="E30:G30">
    <cfRule type="cellIs" priority="47" dxfId="5" operator="lessThan" stopIfTrue="1">
      <formula>$E$30</formula>
    </cfRule>
  </conditionalFormatting>
  <conditionalFormatting sqref="E30:G30">
    <cfRule type="cellIs" priority="48" dxfId="5" operator="greaterThan" stopIfTrue="1">
      <formula>0</formula>
    </cfRule>
  </conditionalFormatting>
  <conditionalFormatting sqref="E31:G31">
    <cfRule type="cellIs" priority="49" dxfId="5" operator="lessThan" stopIfTrue="1">
      <formula>$E$31</formula>
    </cfRule>
  </conditionalFormatting>
  <conditionalFormatting sqref="E31:G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11630</v>
      </c>
      <c r="G6" s="1">
        <v>11734</v>
      </c>
      <c r="H6" s="1"/>
      <c r="I6" s="1"/>
    </row>
    <row r="7" spans="1:78" ht="12.75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9"/>
      <c r="G24" s="9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9"/>
      <c r="G25" s="9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9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9"/>
      <c r="G27" s="9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9"/>
      <c r="G28" s="9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16"/>
      <c r="G29" s="16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16"/>
      <c r="G30" s="16"/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16"/>
      <c r="G31" s="16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0</v>
      </c>
      <c r="G34" s="18">
        <f>SUM($G$7:$G$31)</f>
        <v>0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G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G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G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G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G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G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G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G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:G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:G27">
    <cfRule type="cellIs" priority="41" dxfId="5" operator="greaterThan" stopIfTrue="1">
      <formula>$E$27</formula>
    </cfRule>
  </conditionalFormatting>
  <conditionalFormatting sqref="E27:G27">
    <cfRule type="cellIs" priority="42" dxfId="11" operator="equal" stopIfTrue="1">
      <formula>""</formula>
    </cfRule>
  </conditionalFormatting>
  <conditionalFormatting sqref="E28:G28">
    <cfRule type="cellIs" priority="43" dxfId="5" operator="greaterThan" stopIfTrue="1">
      <formula>$E$28</formula>
    </cfRule>
  </conditionalFormatting>
  <conditionalFormatting sqref="E28:G28">
    <cfRule type="cellIs" priority="44" dxfId="11" operator="equal" stopIfTrue="1">
      <formula>""</formula>
    </cfRule>
  </conditionalFormatting>
  <conditionalFormatting sqref="E29:G29">
    <cfRule type="cellIs" priority="45" dxfId="5" operator="lessThan" stopIfTrue="1">
      <formula>$E$29</formula>
    </cfRule>
  </conditionalFormatting>
  <conditionalFormatting sqref="E29:G29">
    <cfRule type="cellIs" priority="46" dxfId="5" operator="greaterThan" stopIfTrue="1">
      <formula>0</formula>
    </cfRule>
  </conditionalFormatting>
  <conditionalFormatting sqref="E30:G30">
    <cfRule type="cellIs" priority="47" dxfId="5" operator="lessThan" stopIfTrue="1">
      <formula>$E$30</formula>
    </cfRule>
  </conditionalFormatting>
  <conditionalFormatting sqref="E30:G30">
    <cfRule type="cellIs" priority="48" dxfId="5" operator="greaterThan" stopIfTrue="1">
      <formula>0</formula>
    </cfRule>
  </conditionalFormatting>
  <conditionalFormatting sqref="E31:G31">
    <cfRule type="cellIs" priority="49" dxfId="5" operator="lessThan" stopIfTrue="1">
      <formula>$E$31</formula>
    </cfRule>
  </conditionalFormatting>
  <conditionalFormatting sqref="E31:G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11630</v>
      </c>
      <c r="G6" s="1">
        <v>11734</v>
      </c>
      <c r="H6" s="1"/>
      <c r="I6" s="1"/>
    </row>
    <row r="7" spans="1:78" ht="12.75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9"/>
      <c r="G24" s="9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9"/>
      <c r="G25" s="9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9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9"/>
      <c r="G27" s="9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9"/>
      <c r="G28" s="9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16"/>
      <c r="G29" s="16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16"/>
      <c r="G30" s="16"/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16"/>
      <c r="G31" s="16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0</v>
      </c>
      <c r="G34" s="18">
        <f>SUM($G$7:$G$31)</f>
        <v>0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G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G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G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G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G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G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G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G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:G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:G27">
    <cfRule type="cellIs" priority="41" dxfId="5" operator="greaterThan" stopIfTrue="1">
      <formula>$E$27</formula>
    </cfRule>
  </conditionalFormatting>
  <conditionalFormatting sqref="E27:G27">
    <cfRule type="cellIs" priority="42" dxfId="11" operator="equal" stopIfTrue="1">
      <formula>""</formula>
    </cfRule>
  </conditionalFormatting>
  <conditionalFormatting sqref="E28:G28">
    <cfRule type="cellIs" priority="43" dxfId="5" operator="greaterThan" stopIfTrue="1">
      <formula>$E$28</formula>
    </cfRule>
  </conditionalFormatting>
  <conditionalFormatting sqref="E28:G28">
    <cfRule type="cellIs" priority="44" dxfId="11" operator="equal" stopIfTrue="1">
      <formula>""</formula>
    </cfRule>
  </conditionalFormatting>
  <conditionalFormatting sqref="E29:G29">
    <cfRule type="cellIs" priority="45" dxfId="5" operator="lessThan" stopIfTrue="1">
      <formula>$E$29</formula>
    </cfRule>
  </conditionalFormatting>
  <conditionalFormatting sqref="E29:G29">
    <cfRule type="cellIs" priority="46" dxfId="5" operator="greaterThan" stopIfTrue="1">
      <formula>0</formula>
    </cfRule>
  </conditionalFormatting>
  <conditionalFormatting sqref="E30:G30">
    <cfRule type="cellIs" priority="47" dxfId="5" operator="lessThan" stopIfTrue="1">
      <formula>$E$30</formula>
    </cfRule>
  </conditionalFormatting>
  <conditionalFormatting sqref="E30:G30">
    <cfRule type="cellIs" priority="48" dxfId="5" operator="greaterThan" stopIfTrue="1">
      <formula>0</formula>
    </cfRule>
  </conditionalFormatting>
  <conditionalFormatting sqref="E31:G31">
    <cfRule type="cellIs" priority="49" dxfId="5" operator="lessThan" stopIfTrue="1">
      <formula>$E$31</formula>
    </cfRule>
  </conditionalFormatting>
  <conditionalFormatting sqref="E31:G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11630</v>
      </c>
      <c r="G6" s="1">
        <v>11734</v>
      </c>
      <c r="H6" s="1"/>
      <c r="I6" s="1"/>
    </row>
    <row r="7" spans="1:78" ht="12.75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9"/>
      <c r="G24" s="9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9"/>
      <c r="G25" s="9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9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9"/>
      <c r="G27" s="9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9"/>
      <c r="G28" s="9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16"/>
      <c r="G29" s="16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16"/>
      <c r="G30" s="16"/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16"/>
      <c r="G31" s="16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0</v>
      </c>
      <c r="G34" s="18">
        <f>SUM($G$7:$G$31)</f>
        <v>0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G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G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G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G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G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G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G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G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:G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:G27">
    <cfRule type="cellIs" priority="41" dxfId="5" operator="greaterThan" stopIfTrue="1">
      <formula>$E$27</formula>
    </cfRule>
  </conditionalFormatting>
  <conditionalFormatting sqref="E27:G27">
    <cfRule type="cellIs" priority="42" dxfId="11" operator="equal" stopIfTrue="1">
      <formula>""</formula>
    </cfRule>
  </conditionalFormatting>
  <conditionalFormatting sqref="E28:G28">
    <cfRule type="cellIs" priority="43" dxfId="5" operator="greaterThan" stopIfTrue="1">
      <formula>$E$28</formula>
    </cfRule>
  </conditionalFormatting>
  <conditionalFormatting sqref="E28:G28">
    <cfRule type="cellIs" priority="44" dxfId="11" operator="equal" stopIfTrue="1">
      <formula>""</formula>
    </cfRule>
  </conditionalFormatting>
  <conditionalFormatting sqref="E29:G29">
    <cfRule type="cellIs" priority="45" dxfId="5" operator="lessThan" stopIfTrue="1">
      <formula>$E$29</formula>
    </cfRule>
  </conditionalFormatting>
  <conditionalFormatting sqref="E29:G29">
    <cfRule type="cellIs" priority="46" dxfId="5" operator="greaterThan" stopIfTrue="1">
      <formula>0</formula>
    </cfRule>
  </conditionalFormatting>
  <conditionalFormatting sqref="E30:G30">
    <cfRule type="cellIs" priority="47" dxfId="5" operator="lessThan" stopIfTrue="1">
      <formula>$E$30</formula>
    </cfRule>
  </conditionalFormatting>
  <conditionalFormatting sqref="E30:G30">
    <cfRule type="cellIs" priority="48" dxfId="5" operator="greaterThan" stopIfTrue="1">
      <formula>0</formula>
    </cfRule>
  </conditionalFormatting>
  <conditionalFormatting sqref="E31:G31">
    <cfRule type="cellIs" priority="49" dxfId="5" operator="lessThan" stopIfTrue="1">
      <formula>$E$31</formula>
    </cfRule>
  </conditionalFormatting>
  <conditionalFormatting sqref="E31:G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50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11630</v>
      </c>
      <c r="G6" s="1">
        <v>11734</v>
      </c>
      <c r="H6" s="1"/>
      <c r="I6" s="1"/>
    </row>
    <row r="7" spans="1:78" ht="12.75">
      <c r="A7" s="13">
        <v>24325</v>
      </c>
      <c r="B7" s="13">
        <v>100876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24325</v>
      </c>
      <c r="B8" s="13">
        <v>100877</v>
      </c>
      <c r="C8" s="3" t="s">
        <v>14</v>
      </c>
      <c r="D8" s="3" t="s">
        <v>16</v>
      </c>
      <c r="E8" s="3">
        <v>40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24325</v>
      </c>
      <c r="B9" s="13">
        <v>100878</v>
      </c>
      <c r="C9" s="3" t="s">
        <v>14</v>
      </c>
      <c r="D9" s="3" t="s">
        <v>17</v>
      </c>
      <c r="E9" s="3">
        <v>40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24325</v>
      </c>
      <c r="B10" s="13">
        <v>100879</v>
      </c>
      <c r="C10" s="3" t="s">
        <v>14</v>
      </c>
      <c r="D10" s="3" t="s">
        <v>18</v>
      </c>
      <c r="E10" s="3"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24325</v>
      </c>
      <c r="B11" s="13">
        <v>100880</v>
      </c>
      <c r="C11" s="3" t="s">
        <v>14</v>
      </c>
      <c r="D11" s="3" t="s">
        <v>19</v>
      </c>
      <c r="E11" s="3">
        <v>40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24325</v>
      </c>
      <c r="B12" s="13">
        <v>100881</v>
      </c>
      <c r="C12" s="3" t="s">
        <v>14</v>
      </c>
      <c r="D12" s="3" t="s">
        <v>20</v>
      </c>
      <c r="E12" s="3">
        <v>50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24325</v>
      </c>
      <c r="B13" s="13">
        <v>100882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24325</v>
      </c>
      <c r="B14" s="13">
        <v>100883</v>
      </c>
      <c r="C14" s="3" t="s">
        <v>14</v>
      </c>
      <c r="D14" s="3" t="s">
        <v>22</v>
      </c>
      <c r="E14" s="3">
        <v>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24325</v>
      </c>
      <c r="B15" s="13">
        <v>100884</v>
      </c>
      <c r="C15" s="3" t="s">
        <v>14</v>
      </c>
      <c r="D15" s="3" t="s">
        <v>23</v>
      </c>
      <c r="E15" s="3">
        <v>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24325</v>
      </c>
      <c r="B16" s="13">
        <v>100885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24325</v>
      </c>
      <c r="B17" s="13">
        <v>100886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24325</v>
      </c>
      <c r="B18" s="13">
        <v>100887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24325</v>
      </c>
      <c r="B19" s="13">
        <v>100888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24325</v>
      </c>
      <c r="B20" s="13">
        <v>100889</v>
      </c>
      <c r="C20" s="3" t="s">
        <v>14</v>
      </c>
      <c r="D20" s="3" t="s">
        <v>28</v>
      </c>
      <c r="E20" s="3">
        <v>50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24325</v>
      </c>
      <c r="B21" s="13">
        <v>100890</v>
      </c>
      <c r="C21" s="3" t="s">
        <v>14</v>
      </c>
      <c r="D21" s="3" t="s">
        <v>29</v>
      </c>
      <c r="E21" s="3">
        <v>50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24325</v>
      </c>
      <c r="B22" s="13">
        <v>100891</v>
      </c>
      <c r="C22" s="3" t="s">
        <v>14</v>
      </c>
      <c r="D22" s="3" t="s">
        <v>30</v>
      </c>
      <c r="E22" s="3">
        <v>25</v>
      </c>
      <c r="F22" s="9"/>
      <c r="G22" s="9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24325</v>
      </c>
      <c r="B23" s="13">
        <v>100892</v>
      </c>
      <c r="C23" s="3" t="s">
        <v>14</v>
      </c>
      <c r="D23" s="3" t="s">
        <v>31</v>
      </c>
      <c r="E23" s="3">
        <v>50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24325</v>
      </c>
      <c r="B24" s="13">
        <v>100893</v>
      </c>
      <c r="C24" s="3" t="s">
        <v>14</v>
      </c>
      <c r="D24" s="3" t="s">
        <v>32</v>
      </c>
      <c r="E24" s="3">
        <v>25</v>
      </c>
      <c r="F24" s="9"/>
      <c r="G24" s="9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24325</v>
      </c>
      <c r="B25" s="13">
        <v>100894</v>
      </c>
      <c r="C25" s="3" t="s">
        <v>14</v>
      </c>
      <c r="D25" s="3" t="s">
        <v>33</v>
      </c>
      <c r="E25" s="3">
        <v>50</v>
      </c>
      <c r="F25" s="9"/>
      <c r="G25" s="9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24325</v>
      </c>
      <c r="B26" s="13">
        <v>100895</v>
      </c>
      <c r="C26" s="14" t="s">
        <v>14</v>
      </c>
      <c r="D26" s="3" t="s">
        <v>34</v>
      </c>
      <c r="E26" s="3">
        <v>50</v>
      </c>
      <c r="F26" s="9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24325</v>
      </c>
      <c r="B27" s="13">
        <v>100896</v>
      </c>
      <c r="C27" s="3" t="s">
        <v>14</v>
      </c>
      <c r="D27" s="3" t="s">
        <v>35</v>
      </c>
      <c r="E27" s="3">
        <v>50</v>
      </c>
      <c r="F27" s="9"/>
      <c r="G27" s="9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24325</v>
      </c>
      <c r="B28" s="13">
        <v>100897</v>
      </c>
      <c r="C28" s="3" t="s">
        <v>14</v>
      </c>
      <c r="D28" s="3" t="s">
        <v>36</v>
      </c>
      <c r="E28" s="3">
        <v>50</v>
      </c>
      <c r="F28" s="9"/>
      <c r="G28" s="9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24325</v>
      </c>
      <c r="B29" s="13">
        <v>100898</v>
      </c>
      <c r="C29" s="15" t="s">
        <v>37</v>
      </c>
      <c r="D29" s="15" t="s">
        <v>38</v>
      </c>
      <c r="E29" s="15">
        <v>-10</v>
      </c>
      <c r="F29" s="16"/>
      <c r="G29" s="16"/>
      <c r="H29" s="1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24325</v>
      </c>
      <c r="B30" s="13">
        <v>100899</v>
      </c>
      <c r="C30" s="15" t="s">
        <v>37</v>
      </c>
      <c r="D30" s="15" t="s">
        <v>39</v>
      </c>
      <c r="E30" s="15">
        <v>-50</v>
      </c>
      <c r="F30" s="16"/>
      <c r="G30" s="16"/>
      <c r="H30" s="1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24325</v>
      </c>
      <c r="B31" s="13">
        <v>100900</v>
      </c>
      <c r="C31" s="15" t="s">
        <v>37</v>
      </c>
      <c r="D31" s="15" t="s">
        <v>40</v>
      </c>
      <c r="E31" s="15">
        <v>-20</v>
      </c>
      <c r="F31" s="16"/>
      <c r="G31" s="16"/>
      <c r="H31" s="1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41</v>
      </c>
      <c r="E33">
        <f>SUMIF($E$6:$E$31,"&gt;0")</f>
        <v>1000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42</v>
      </c>
      <c r="F34" s="18">
        <f>SUM($F$7:$F$31)</f>
        <v>0</v>
      </c>
      <c r="G34" s="18">
        <f>SUM($G$7:$G$31)</f>
        <v>0</v>
      </c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4:78" ht="12.75">
      <c r="D35" t="s">
        <v>44</v>
      </c>
      <c r="E35" t="s">
        <v>45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G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G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G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G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G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G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G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G25">
    <cfRule type="cellIs" priority="37" dxfId="5" operator="greaterThan" stopIfTrue="1">
      <formula>$E$25</formula>
    </cfRule>
    <cfRule type="cellIs" priority="38" dxfId="11" operator="equal" stopIfTrue="1">
      <formula>""</formula>
    </cfRule>
  </conditionalFormatting>
  <conditionalFormatting sqref="E26:G26">
    <cfRule type="cellIs" priority="39" dxfId="5" operator="greaterThan" stopIfTrue="1">
      <formula>$E$26</formula>
    </cfRule>
    <cfRule type="cellIs" priority="40" dxfId="11" operator="equal" stopIfTrue="1">
      <formula>""</formula>
    </cfRule>
  </conditionalFormatting>
  <conditionalFormatting sqref="E27:G27">
    <cfRule type="cellIs" priority="41" dxfId="5" operator="greaterThan" stopIfTrue="1">
      <formula>$E$27</formula>
    </cfRule>
  </conditionalFormatting>
  <conditionalFormatting sqref="E27:G27">
    <cfRule type="cellIs" priority="42" dxfId="11" operator="equal" stopIfTrue="1">
      <formula>""</formula>
    </cfRule>
  </conditionalFormatting>
  <conditionalFormatting sqref="E28:G28">
    <cfRule type="cellIs" priority="43" dxfId="5" operator="greaterThan" stopIfTrue="1">
      <formula>$E$28</formula>
    </cfRule>
  </conditionalFormatting>
  <conditionalFormatting sqref="E28:G28">
    <cfRule type="cellIs" priority="44" dxfId="11" operator="equal" stopIfTrue="1">
      <formula>""</formula>
    </cfRule>
  </conditionalFormatting>
  <conditionalFormatting sqref="E29:G29">
    <cfRule type="cellIs" priority="45" dxfId="5" operator="lessThan" stopIfTrue="1">
      <formula>$E$29</formula>
    </cfRule>
  </conditionalFormatting>
  <conditionalFormatting sqref="E29:G29">
    <cfRule type="cellIs" priority="46" dxfId="5" operator="greaterThan" stopIfTrue="1">
      <formula>0</formula>
    </cfRule>
  </conditionalFormatting>
  <conditionalFormatting sqref="E30:G30">
    <cfRule type="cellIs" priority="47" dxfId="5" operator="lessThan" stopIfTrue="1">
      <formula>$E$30</formula>
    </cfRule>
  </conditionalFormatting>
  <conditionalFormatting sqref="E30:G30">
    <cfRule type="cellIs" priority="48" dxfId="5" operator="greaterThan" stopIfTrue="1">
      <formula>0</formula>
    </cfRule>
  </conditionalFormatting>
  <conditionalFormatting sqref="E31:G31">
    <cfRule type="cellIs" priority="49" dxfId="5" operator="lessThan" stopIfTrue="1">
      <formula>$E$31</formula>
    </cfRule>
  </conditionalFormatting>
  <conditionalFormatting sqref="E31:G31">
    <cfRule type="cellIs" priority="50" dxfId="5" operator="greaterThan" stopIfTrue="1">
      <formula>0</formula>
    </cfRule>
  </conditionalFormatting>
  <conditionalFormatting sqref="C34:G34">
    <cfRule type="cellIs" priority="51" dxfId="4" operator="equal" stopIfTrue="1">
      <formula>$D$36</formula>
    </cfRule>
  </conditionalFormatting>
  <conditionalFormatting sqref="C34:G34">
    <cfRule type="cellIs" priority="52" dxfId="3" operator="equal" stopIfTrue="1">
      <formula>$D$37</formula>
    </cfRule>
  </conditionalFormatting>
  <conditionalFormatting sqref="C34:G34">
    <cfRule type="cellIs" priority="53" dxfId="2" operator="equal" stopIfTrue="1">
      <formula>$D$38</formula>
    </cfRule>
  </conditionalFormatting>
  <conditionalFormatting sqref="C34:G34">
    <cfRule type="cellIs" priority="54" dxfId="1" operator="equal" stopIfTrue="1">
      <formula>$D$39</formula>
    </cfRule>
  </conditionalFormatting>
  <conditionalFormatting sqref="C34:G34">
    <cfRule type="cellIs" priority="55" dxfId="0" operator="equal" stopIfTrue="1">
      <formula>$D$40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WCC</cp:lastModifiedBy>
  <cp:lastPrinted>2002-06-22T17:00:52Z</cp:lastPrinted>
  <dcterms:created xsi:type="dcterms:W3CDTF">2002-05-15T02:32:49Z</dcterms:created>
  <dcterms:modified xsi:type="dcterms:W3CDTF">2015-04-22T20:43:25Z</dcterms:modified>
  <cp:category/>
  <cp:version/>
  <cp:contentType/>
  <cp:contentStatus/>
</cp:coreProperties>
</file>