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40" yWindow="65456" windowWidth="21640" windowHeight="1440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<sst xmlns="http://schemas.openxmlformats.org/spreadsheetml/2006/main" count="538" uniqueCount="46">
  <si>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</si>
  <si>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</si>
  <si>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</si>
  <si>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</si>
  <si>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</si>
  <si>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</si>
  <si>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</si>
  <si>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</si>
  <si>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</si>
  <si>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</si>
  <si>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</si>
  <si>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</si>
  <si>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Mobile Robotics</t>
  </si>
  <si>
    <t>S</t>
  </si>
  <si>
    <t>Standard</t>
  </si>
  <si>
    <t>'Presentation Quality</t>
  </si>
  <si>
    <t>'Presentation Support Materials</t>
  </si>
  <si>
    <t>'Overall Appearance and Professionalism</t>
  </si>
  <si>
    <t>'Bill of Materials</t>
  </si>
  <si>
    <t>'Assembly Instructions</t>
  </si>
  <si>
    <t>'Illustrations of Design Process</t>
  </si>
  <si>
    <t>'Program Flow Chart</t>
  </si>
  <si>
    <t>'Printed Program for Robot</t>
  </si>
  <si>
    <t>'Round 1 and 2 Score</t>
  </si>
  <si>
    <t>'Round 3 and 4 Score</t>
  </si>
  <si>
    <t>'Area Clean and Organized</t>
  </si>
  <si>
    <t>'Math Problem</t>
  </si>
  <si>
    <t>Penalty</t>
  </si>
  <si>
    <t>'Safety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</si>
  <si>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</si>
  <si>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</si>
  <si>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</si>
  <si>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</si>
  <si>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</si>
  <si>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</si>
  <si>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</si>
  <si>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</si>
  <si>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</si>
  <si>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</si>
  <si>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</si>
  <si>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</si>
  <si>
    <t>Presentation</t>
  </si>
  <si>
    <t>Engineering Notebook</t>
  </si>
  <si>
    <t>Round 1 and 2 Score</t>
  </si>
  <si>
    <t>Round 3 and 4 Score</t>
  </si>
  <si>
    <t>Tie Breaker:  Engineering Notebook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</si>
</sst>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00_);_(* \(#,##0.000\);_(* &quot;-&quot;???_);_(@_)"/>
    <numFmt numFmtId="177" formatCode="#,##0.000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6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7" fontId="0" fillId="0" borderId="0" xfId="42" applyNumberFormat="1" applyFont="1" applyAlignment="1" applyProtection="1">
      <alignment/>
      <protection locked="0"/>
    </xf>
    <xf numFmtId="177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/>
      <protection/>
    </xf>
    <xf numFmtId="0" fontId="0" fillId="8" borderId="0" xfId="0" applyFill="1" applyAlignment="1" applyProtection="1">
      <alignment/>
      <protection locked="0"/>
    </xf>
    <xf numFmtId="0" fontId="0" fillId="8" borderId="0" xfId="0" applyFill="1" applyAlignment="1" applyProtection="1" quotePrefix="1">
      <alignment/>
      <protection locked="0"/>
    </xf>
    <xf numFmtId="0" fontId="0" fillId="8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12" borderId="0" xfId="0" applyFill="1" applyAlignment="1">
      <alignment/>
    </xf>
    <xf numFmtId="0" fontId="4" fillId="0" borderId="0" xfId="0" applyFont="1" applyAlignment="1">
      <alignment/>
    </xf>
    <xf numFmtId="177" fontId="0" fillId="0" borderId="0" xfId="42" applyNumberFormat="1" applyFont="1" applyAlignment="1" applyProtection="1">
      <alignment/>
      <protection/>
    </xf>
    <xf numFmtId="177" fontId="0" fillId="8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5" fillId="0" borderId="1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0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2" sqref="E1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4" t="s">
        <v>39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38</v>
      </c>
    </row>
    <row r="6" spans="1:12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7444</v>
      </c>
      <c r="G6" s="1">
        <v>7756</v>
      </c>
      <c r="H6" s="1">
        <v>7781</v>
      </c>
      <c r="I6" s="1">
        <v>8105</v>
      </c>
      <c r="J6" s="1">
        <v>8312</v>
      </c>
      <c r="K6" s="1">
        <v>8317</v>
      </c>
      <c r="L6" s="1">
        <v>8324</v>
      </c>
    </row>
    <row r="7" spans="1:78" ht="12">
      <c r="A7" s="14">
        <v>24529</v>
      </c>
      <c r="B7" s="14">
        <v>100058</v>
      </c>
      <c r="C7" s="12" t="s">
        <v>14</v>
      </c>
      <c r="D7" s="3" t="s">
        <v>41</v>
      </c>
      <c r="E7" s="3">
        <v>200</v>
      </c>
      <c r="F7" s="25">
        <f>IF(ISERROR(AVERAGE(Judge1:Judge10!F7))," ",AVERAGE(Judge1:Judge10!F7))</f>
        <v>200</v>
      </c>
      <c r="G7" s="25">
        <f>IF(ISERROR(AVERAGE(Judge1:Judge10!G7))," ",AVERAGE(Judge1:Judge10!G7))</f>
        <v>100</v>
      </c>
      <c r="H7" s="25">
        <f>IF(ISERROR(AVERAGE(Judge1:Judge10!H7))," ",AVERAGE(Judge1:Judge10!H7))</f>
        <v>190</v>
      </c>
      <c r="I7" s="25" t="str">
        <f>IF(ISERROR(AVERAGE(Judge1:Judge10!I7))," ",AVERAGE(Judge1:Judge10!I7))</f>
        <v> </v>
      </c>
      <c r="J7" s="25">
        <f>IF(ISERROR(AVERAGE(Judge1:Judge10!J7))," ",AVERAGE(Judge1:Judge10!J7))</f>
        <v>190</v>
      </c>
      <c r="K7" s="25">
        <f>IF(ISERROR(AVERAGE(Judge1:Judge10!K7))," ",AVERAGE(Judge1:Judge10!K7))</f>
        <v>200</v>
      </c>
      <c r="L7" s="25">
        <f>IF(ISERROR(AVERAGE(Judge1:Judge10!L7))," ",AVERAGE(Judge1:Judge10!L7))</f>
        <v>200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4">
        <v>24529</v>
      </c>
      <c r="B8" s="14">
        <v>100059</v>
      </c>
      <c r="C8" s="3" t="s">
        <v>14</v>
      </c>
      <c r="D8" s="3" t="s">
        <v>42</v>
      </c>
      <c r="E8" s="3">
        <v>200</v>
      </c>
      <c r="F8" s="25">
        <f>IF(ISERROR(AVERAGE(Judge1:Judge10!F8))," ",AVERAGE(Judge1:Judge10!F8))</f>
        <v>50</v>
      </c>
      <c r="G8" s="25">
        <f>IF(ISERROR(AVERAGE(Judge1:Judge10!G8))," ",AVERAGE(Judge1:Judge10!G8))</f>
        <v>100</v>
      </c>
      <c r="H8" s="25">
        <f>IF(ISERROR(AVERAGE(Judge1:Judge10!H8))," ",AVERAGE(Judge1:Judge10!H8))</f>
        <v>200</v>
      </c>
      <c r="I8" s="25" t="str">
        <f>IF(ISERROR(AVERAGE(Judge1:Judge10!I8))," ",AVERAGE(Judge1:Judge10!I8))</f>
        <v> </v>
      </c>
      <c r="J8" s="25">
        <f>IF(ISERROR(AVERAGE(Judge1:Judge10!J8))," ",AVERAGE(Judge1:Judge10!J8))</f>
        <v>200</v>
      </c>
      <c r="K8" s="25">
        <f>IF(ISERROR(AVERAGE(Judge1:Judge10!K8))," ",AVERAGE(Judge1:Judge10!K8))</f>
        <v>200</v>
      </c>
      <c r="L8" s="25">
        <f>IF(ISERROR(AVERAGE(Judge1:Judge10!L8))," ",AVERAGE(Judge1:Judge10!L8))</f>
        <v>200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4">
        <v>24529</v>
      </c>
      <c r="B9" s="14">
        <v>100061</v>
      </c>
      <c r="C9" s="3" t="s">
        <v>14</v>
      </c>
      <c r="D9" s="3" t="s">
        <v>43</v>
      </c>
      <c r="E9" s="3">
        <v>20</v>
      </c>
      <c r="F9" s="25">
        <f>IF(ISERROR(AVERAGE(Judge1:Judge10!F9))," ",AVERAGE(Judge1:Judge10!F9))</f>
        <v>8</v>
      </c>
      <c r="G9" s="25">
        <f>IF(ISERROR(AVERAGE(Judge1:Judge10!G9))," ",AVERAGE(Judge1:Judge10!G9))</f>
        <v>1</v>
      </c>
      <c r="H9" s="25">
        <f>IF(ISERROR(AVERAGE(Judge1:Judge10!H9))," ",AVERAGE(Judge1:Judge10!H9))</f>
        <v>4</v>
      </c>
      <c r="I9" s="25" t="str">
        <f>IF(ISERROR(AVERAGE(Judge1:Judge10!I9))," ",AVERAGE(Judge1:Judge10!I9))</f>
        <v> </v>
      </c>
      <c r="J9" s="25">
        <f>IF(ISERROR(AVERAGE(Judge1:Judge10!J9))," ",AVERAGE(Judge1:Judge10!J9))</f>
        <v>4</v>
      </c>
      <c r="K9" s="25">
        <f>IF(ISERROR(AVERAGE(Judge1:Judge10!K9))," ",AVERAGE(Judge1:Judge10!K9))</f>
        <v>3</v>
      </c>
      <c r="L9" s="25">
        <f>IF(ISERROR(AVERAGE(Judge1:Judge10!L9))," ",AVERAGE(Judge1:Judge10!L9))</f>
        <v>6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4">
        <v>24529</v>
      </c>
      <c r="B10" s="14">
        <v>100062</v>
      </c>
      <c r="C10" s="3" t="s">
        <v>14</v>
      </c>
      <c r="D10" s="3" t="s">
        <v>44</v>
      </c>
      <c r="E10" s="3">
        <v>20</v>
      </c>
      <c r="F10" s="25">
        <f>IF(ISERROR(AVERAGE(Judge1:Judge10!F10))," ",AVERAGE(Judge1:Judge10!F10))</f>
        <v>7</v>
      </c>
      <c r="G10" s="25">
        <f>IF(ISERROR(AVERAGE(Judge1:Judge10!G10))," ",AVERAGE(Judge1:Judge10!G10))</f>
        <v>5</v>
      </c>
      <c r="H10" s="25">
        <f>IF(ISERROR(AVERAGE(Judge1:Judge10!H10))," ",AVERAGE(Judge1:Judge10!H10))</f>
        <v>10</v>
      </c>
      <c r="I10" s="25" t="str">
        <f>IF(ISERROR(AVERAGE(Judge1:Judge10!I10))," ",AVERAGE(Judge1:Judge10!I10))</f>
        <v> </v>
      </c>
      <c r="J10" s="25">
        <f>IF(ISERROR(AVERAGE(Judge1:Judge10!J10))," ",AVERAGE(Judge1:Judge10!J10))</f>
        <v>10</v>
      </c>
      <c r="K10" s="25">
        <f>IF(ISERROR(AVERAGE(Judge1:Judge10!K10))," ",AVERAGE(Judge1:Judge10!K10))</f>
        <v>7</v>
      </c>
      <c r="L10" s="25">
        <f>IF(ISERROR(AVERAGE(Judge1:Judge10!L10))," ",AVERAGE(Judge1:Judge10!L10))</f>
        <v>8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4">
        <v>24529</v>
      </c>
      <c r="B11" s="14">
        <v>100063</v>
      </c>
      <c r="C11" s="3" t="s">
        <v>14</v>
      </c>
      <c r="D11" s="3" t="s">
        <v>45</v>
      </c>
      <c r="E11" s="3">
        <v>1</v>
      </c>
      <c r="F11" s="25" t="str">
        <f>IF(ISERROR(AVERAGE(Judge1:Judge10!F11))," ",AVERAGE(Judge1:Judge10!F11))</f>
        <v> </v>
      </c>
      <c r="G11" s="25" t="str">
        <f>IF(ISERROR(AVERAGE(Judge1:Judge10!G11))," ",AVERAGE(Judge1:Judge10!G11))</f>
        <v> </v>
      </c>
      <c r="H11" s="25" t="str">
        <f>IF(ISERROR(AVERAGE(Judge1:Judge10!H11))," ",AVERAGE(Judge1:Judge10!H11))</f>
        <v> </v>
      </c>
      <c r="I11" s="25" t="str">
        <f>IF(ISERROR(AVERAGE(Judge1:Judge10!I11))," ",AVERAGE(Judge1:Judge10!I11))</f>
        <v> </v>
      </c>
      <c r="J11" s="25">
        <f>IF(ISERROR(AVERAGE(Judge1:Judge10!J11))," ",AVERAGE(Judge1:Judge10!J11))</f>
        <v>1</v>
      </c>
      <c r="K11" s="25" t="str">
        <f>IF(ISERROR(AVERAGE(Judge1:Judge10!K11))," ",AVERAGE(Judge1:Judge10!K11))</f>
        <v> </v>
      </c>
      <c r="L11" s="25" t="str">
        <f>IF(ISERROR(AVERAGE(Judge1:Judge10!L11))," ",AVERAGE(Judge1:Judge10!L11))</f>
        <v> 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4">
        <v>24529</v>
      </c>
      <c r="B12" s="14">
        <v>100064</v>
      </c>
      <c r="C12" s="3" t="s">
        <v>14</v>
      </c>
      <c r="D12" s="13"/>
      <c r="E12" s="3">
        <v>0</v>
      </c>
      <c r="F12" s="25" t="str">
        <f>IF(ISERROR(AVERAGE(Judge1:Judge10!F12))," ",AVERAGE(Judge1:Judge10!F12))</f>
        <v> </v>
      </c>
      <c r="G12" s="25" t="str">
        <f>IF(ISERROR(AVERAGE(Judge1:Judge10!G12))," ",AVERAGE(Judge1:Judge10!G12))</f>
        <v> </v>
      </c>
      <c r="H12" s="25" t="str">
        <f>IF(ISERROR(AVERAGE(Judge1:Judge10!H12))," ",AVERAGE(Judge1:Judge10!H12))</f>
        <v> </v>
      </c>
      <c r="I12" s="25" t="str">
        <f>IF(ISERROR(AVERAGE(Judge1:Judge10!I12))," ",AVERAGE(Judge1:Judge10!I12))</f>
        <v> </v>
      </c>
      <c r="J12" s="25" t="str">
        <f>IF(ISERROR(AVERAGE(Judge1:Judge10!J12))," ",AVERAGE(Judge1:Judge10!J12))</f>
        <v> </v>
      </c>
      <c r="K12" s="25" t="str">
        <f>IF(ISERROR(AVERAGE(Judge1:Judge10!K12))," ",AVERAGE(Judge1:Judge10!K12))</f>
        <v> </v>
      </c>
      <c r="L12" s="25" t="str">
        <f>IF(ISERROR(AVERAGE(Judge1:Judge10!L12))," ",AVERAGE(Judge1:Judge10!L12))</f>
        <v> 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4">
        <v>24529</v>
      </c>
      <c r="B13" s="14">
        <v>100065</v>
      </c>
      <c r="C13" s="3" t="s">
        <v>14</v>
      </c>
      <c r="D13" s="13"/>
      <c r="E13" s="3">
        <v>0</v>
      </c>
      <c r="F13" s="25" t="str">
        <f>IF(ISERROR(AVERAGE(Judge1:Judge10!F13))," ",AVERAGE(Judge1:Judge10!F13))</f>
        <v> </v>
      </c>
      <c r="G13" s="25" t="str">
        <f>IF(ISERROR(AVERAGE(Judge1:Judge10!G13))," ",AVERAGE(Judge1:Judge10!G13))</f>
        <v> </v>
      </c>
      <c r="H13" s="25" t="str">
        <f>IF(ISERROR(AVERAGE(Judge1:Judge10!H13))," ",AVERAGE(Judge1:Judge10!H13))</f>
        <v> </v>
      </c>
      <c r="I13" s="25" t="str">
        <f>IF(ISERROR(AVERAGE(Judge1:Judge10!I13))," ",AVERAGE(Judge1:Judge10!I13))</f>
        <v> </v>
      </c>
      <c r="J13" s="25" t="str">
        <f>IF(ISERROR(AVERAGE(Judge1:Judge10!J13))," ",AVERAGE(Judge1:Judge10!J13))</f>
        <v> </v>
      </c>
      <c r="K13" s="25" t="str">
        <f>IF(ISERROR(AVERAGE(Judge1:Judge10!K13))," ",AVERAGE(Judge1:Judge10!K13))</f>
        <v> </v>
      </c>
      <c r="L13" s="25" t="str">
        <f>IF(ISERROR(AVERAGE(Judge1:Judge10!L13))," ",AVERAGE(Judge1:Judge10!L13))</f>
        <v> 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4">
        <v>24529</v>
      </c>
      <c r="B14" s="14">
        <v>100066</v>
      </c>
      <c r="C14" s="3" t="s">
        <v>14</v>
      </c>
      <c r="D14" s="13"/>
      <c r="E14" s="3">
        <v>0</v>
      </c>
      <c r="F14" s="25" t="str">
        <f>IF(ISERROR(AVERAGE(Judge1:Judge10!F14))," ",AVERAGE(Judge1:Judge10!F14))</f>
        <v> </v>
      </c>
      <c r="G14" s="25" t="str">
        <f>IF(ISERROR(AVERAGE(Judge1:Judge10!G14))," ",AVERAGE(Judge1:Judge10!G14))</f>
        <v> </v>
      </c>
      <c r="H14" s="25" t="str">
        <f>IF(ISERROR(AVERAGE(Judge1:Judge10!H14))," ",AVERAGE(Judge1:Judge10!H14))</f>
        <v> </v>
      </c>
      <c r="I14" s="25" t="str">
        <f>IF(ISERROR(AVERAGE(Judge1:Judge10!I14))," ",AVERAGE(Judge1:Judge10!I14))</f>
        <v> </v>
      </c>
      <c r="J14" s="25" t="str">
        <f>IF(ISERROR(AVERAGE(Judge1:Judge10!J14))," ",AVERAGE(Judge1:Judge10!J14))</f>
        <v> </v>
      </c>
      <c r="K14" s="25" t="str">
        <f>IF(ISERROR(AVERAGE(Judge1:Judge10!K14))," ",AVERAGE(Judge1:Judge10!K14))</f>
        <v> </v>
      </c>
      <c r="L14" s="25" t="str">
        <f>IF(ISERROR(AVERAGE(Judge1:Judge10!L14))," ",AVERAGE(Judge1:Judge10!L14))</f>
        <v> 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4">
        <v>24529</v>
      </c>
      <c r="B15" s="14">
        <v>100068</v>
      </c>
      <c r="C15" s="3" t="s">
        <v>14</v>
      </c>
      <c r="D15" s="13"/>
      <c r="E15" s="3">
        <v>0</v>
      </c>
      <c r="F15" s="25" t="str">
        <f>IF(ISERROR(AVERAGE(Judge1:Judge10!F15))," ",AVERAGE(Judge1:Judge10!F15))</f>
        <v> </v>
      </c>
      <c r="G15" s="25" t="str">
        <f>IF(ISERROR(AVERAGE(Judge1:Judge10!G15))," ",AVERAGE(Judge1:Judge10!G15))</f>
        <v> </v>
      </c>
      <c r="H15" s="25" t="str">
        <f>IF(ISERROR(AVERAGE(Judge1:Judge10!H15))," ",AVERAGE(Judge1:Judge10!H15))</f>
        <v> </v>
      </c>
      <c r="I15" s="25" t="str">
        <f>IF(ISERROR(AVERAGE(Judge1:Judge10!I15))," ",AVERAGE(Judge1:Judge10!I15))</f>
        <v> </v>
      </c>
      <c r="J15" s="25" t="str">
        <f>IF(ISERROR(AVERAGE(Judge1:Judge10!J15))," ",AVERAGE(Judge1:Judge10!J15))</f>
        <v> </v>
      </c>
      <c r="K15" s="25" t="str">
        <f>IF(ISERROR(AVERAGE(Judge1:Judge10!K15))," ",AVERAGE(Judge1:Judge10!K15))</f>
        <v> </v>
      </c>
      <c r="L15" s="25" t="str">
        <f>IF(ISERROR(AVERAGE(Judge1:Judge10!L15))," ",AVERAGE(Judge1:Judge10!L15))</f>
        <v> 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4">
        <v>24529</v>
      </c>
      <c r="B16" s="14">
        <v>100070</v>
      </c>
      <c r="C16" s="3" t="s">
        <v>14</v>
      </c>
      <c r="D16" s="13"/>
      <c r="E16" s="3">
        <v>0</v>
      </c>
      <c r="F16" s="25" t="str">
        <f>IF(ISERROR(AVERAGE(Judge1:Judge10!F16))," ",AVERAGE(Judge1:Judge10!F16))</f>
        <v> </v>
      </c>
      <c r="G16" s="25" t="str">
        <f>IF(ISERROR(AVERAGE(Judge1:Judge10!G16))," ",AVERAGE(Judge1:Judge10!G16))</f>
        <v> </v>
      </c>
      <c r="H16" s="25" t="str">
        <f>IF(ISERROR(AVERAGE(Judge1:Judge10!H16))," ",AVERAGE(Judge1:Judge10!H16))</f>
        <v> </v>
      </c>
      <c r="I16" s="25" t="str">
        <f>IF(ISERROR(AVERAGE(Judge1:Judge10!I16))," ",AVERAGE(Judge1:Judge10!I16))</f>
        <v> </v>
      </c>
      <c r="J16" s="25" t="str">
        <f>IF(ISERROR(AVERAGE(Judge1:Judge10!J16))," ",AVERAGE(Judge1:Judge10!J16))</f>
        <v> </v>
      </c>
      <c r="K16" s="25" t="str">
        <f>IF(ISERROR(AVERAGE(Judge1:Judge10!K16))," ",AVERAGE(Judge1:Judge10!K16))</f>
        <v> </v>
      </c>
      <c r="L16" s="25" t="str">
        <f>IF(ISERROR(AVERAGE(Judge1:Judge10!L16))," ",AVERAGE(Judge1:Judge10!L16))</f>
        <v> 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4">
        <v>24529</v>
      </c>
      <c r="B17" s="14">
        <v>100071</v>
      </c>
      <c r="C17" s="3" t="s">
        <v>14</v>
      </c>
      <c r="D17" s="13"/>
      <c r="E17" s="3">
        <v>0</v>
      </c>
      <c r="F17" s="25" t="str">
        <f>IF(ISERROR(AVERAGE(Judge1:Judge10!F17))," ",AVERAGE(Judge1:Judge10!F17))</f>
        <v> </v>
      </c>
      <c r="G17" s="25" t="str">
        <f>IF(ISERROR(AVERAGE(Judge1:Judge10!G17))," ",AVERAGE(Judge1:Judge10!G17))</f>
        <v> </v>
      </c>
      <c r="H17" s="25" t="str">
        <f>IF(ISERROR(AVERAGE(Judge1:Judge10!H17))," ",AVERAGE(Judge1:Judge10!H17))</f>
        <v> </v>
      </c>
      <c r="I17" s="25" t="str">
        <f>IF(ISERROR(AVERAGE(Judge1:Judge10!I17))," ",AVERAGE(Judge1:Judge10!I17))</f>
        <v> </v>
      </c>
      <c r="J17" s="25" t="str">
        <f>IF(ISERROR(AVERAGE(Judge1:Judge10!J17))," ",AVERAGE(Judge1:Judge10!J17))</f>
        <v> </v>
      </c>
      <c r="K17" s="25" t="str">
        <f>IF(ISERROR(AVERAGE(Judge1:Judge10!K17))," ",AVERAGE(Judge1:Judge10!K17))</f>
        <v> </v>
      </c>
      <c r="L17" s="25" t="str">
        <f>IF(ISERROR(AVERAGE(Judge1:Judge10!L17))," ",AVERAGE(Judge1:Judge10!L17))</f>
        <v> 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4">
        <v>24529</v>
      </c>
      <c r="B18" s="14">
        <v>100072</v>
      </c>
      <c r="C18" s="3" t="s">
        <v>14</v>
      </c>
      <c r="D18" s="13"/>
      <c r="E18" s="3">
        <v>0</v>
      </c>
      <c r="F18" s="25" t="str">
        <f>IF(ISERROR(AVERAGE(Judge1:Judge10!F18))," ",AVERAGE(Judge1:Judge10!F18))</f>
        <v> </v>
      </c>
      <c r="G18" s="25" t="str">
        <f>IF(ISERROR(AVERAGE(Judge1:Judge10!G18))," ",AVERAGE(Judge1:Judge10!G18))</f>
        <v> </v>
      </c>
      <c r="H18" s="25" t="str">
        <f>IF(ISERROR(AVERAGE(Judge1:Judge10!H18))," ",AVERAGE(Judge1:Judge10!H18))</f>
        <v> </v>
      </c>
      <c r="I18" s="25" t="str">
        <f>IF(ISERROR(AVERAGE(Judge1:Judge10!I18))," ",AVERAGE(Judge1:Judge10!I18))</f>
        <v> </v>
      </c>
      <c r="J18" s="25" t="str">
        <f>IF(ISERROR(AVERAGE(Judge1:Judge10!J18))," ",AVERAGE(Judge1:Judge10!J18))</f>
        <v> </v>
      </c>
      <c r="K18" s="25" t="str">
        <f>IF(ISERROR(AVERAGE(Judge1:Judge10!K18))," ",AVERAGE(Judge1:Judge10!K18))</f>
        <v> </v>
      </c>
      <c r="L18" s="25" t="str">
        <f>IF(ISERROR(AVERAGE(Judge1:Judge10!L18))," ",AVERAGE(Judge1:Judge10!L18))</f>
        <v> 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4">
        <v>24529</v>
      </c>
      <c r="B19" s="14">
        <v>100073</v>
      </c>
      <c r="C19" s="15" t="s">
        <v>27</v>
      </c>
      <c r="D19" s="16" t="s">
        <v>28</v>
      </c>
      <c r="E19" s="15">
        <v>-100</v>
      </c>
      <c r="F19" s="26" t="str">
        <f>IF(ISERROR(AVERAGE(Judge1:Judge10!F19))," ",AVERAGE(Judge1:Judge10!F19))</f>
        <v> </v>
      </c>
      <c r="G19" s="26" t="str">
        <f>IF(ISERROR(AVERAGE(Judge1:Judge10!G19))," ",AVERAGE(Judge1:Judge10!G19))</f>
        <v> </v>
      </c>
      <c r="H19" s="26" t="str">
        <f>IF(ISERROR(AVERAGE(Judge1:Judge10!H19))," ",AVERAGE(Judge1:Judge10!H19))</f>
        <v> </v>
      </c>
      <c r="I19" s="26" t="str">
        <f>IF(ISERROR(AVERAGE(Judge1:Judge10!I19))," ",AVERAGE(Judge1:Judge10!I19))</f>
        <v> </v>
      </c>
      <c r="J19" s="26" t="str">
        <f>IF(ISERROR(AVERAGE(Judge1:Judge10!J19))," ",AVERAGE(Judge1:Judge10!J19))</f>
        <v> </v>
      </c>
      <c r="K19" s="26" t="str">
        <f>IF(ISERROR(AVERAGE(Judge1:Judge10!K19))," ",AVERAGE(Judge1:Judge10!K19))</f>
        <v> </v>
      </c>
      <c r="L19" s="26" t="str">
        <f>IF(ISERROR(AVERAGE(Judge1:Judge10!L19))," ",AVERAGE(Judge1:Judge10!L19))</f>
        <v> </v>
      </c>
      <c r="M19" s="1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">
      <c r="C21" t="s">
        <v>29</v>
      </c>
      <c r="E21">
        <f>SUMIF($E$6:$E$19,"&gt;0")</f>
        <v>441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">
      <c r="C22" t="s">
        <v>30</v>
      </c>
      <c r="F22" s="18">
        <f>SUM($F$7:$F$19)</f>
        <v>265</v>
      </c>
      <c r="G22" s="18">
        <f>SUM($G$7:$G$19)</f>
        <v>206</v>
      </c>
      <c r="H22" s="18">
        <f>SUM($H$7:$H$19)</f>
        <v>404</v>
      </c>
      <c r="I22" s="18">
        <f>SUM($I$7:$I$19)</f>
        <v>0</v>
      </c>
      <c r="J22" s="18">
        <f>SUM($J$7:$J$19)</f>
        <v>405</v>
      </c>
      <c r="K22" s="18">
        <f>SUM($K$7:$K$19)</f>
        <v>410</v>
      </c>
      <c r="L22" s="18">
        <f>SUM($L$7:$L$19)</f>
        <v>414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31</v>
      </c>
      <c r="D24" s="19">
        <f>LARGE($F$22:$L$22,1)</f>
        <v>414</v>
      </c>
      <c r="E24">
        <f>INDEX($F$6:$L$6,MATCH($D$24,$F$22:$L$22,0))</f>
        <v>8324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">
      <c r="C25" t="s">
        <v>34</v>
      </c>
      <c r="D25" s="20">
        <f>LARGE($F$22:$L$22,2)</f>
        <v>410</v>
      </c>
      <c r="E25">
        <f>INDEX($F$6:$L$6,MATCH($D$25,$F$22:$L$22,0))</f>
        <v>8317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 t="s">
        <v>35</v>
      </c>
      <c r="D26" s="21">
        <f>LARGE($F$22:$L$22,3)</f>
        <v>405</v>
      </c>
      <c r="E26">
        <f>INDEX($F$6:$L$6,MATCH($D$26,$F$22:$L$22,0))</f>
        <v>8312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">
      <c r="C27" t="s">
        <v>36</v>
      </c>
      <c r="D27" s="22">
        <f>LARGE($F$22:$L$22,4)</f>
        <v>404</v>
      </c>
      <c r="E27">
        <f>INDEX($F$6:$L$6,MATCH($D$27,$F$22:$L$22,0))</f>
        <v>7781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">
      <c r="C28" t="s">
        <v>37</v>
      </c>
      <c r="D28" s="23">
        <f>LARGE($F$22:$L$22,5)</f>
        <v>265</v>
      </c>
      <c r="E28">
        <f>INDEX($F$6:$L$6,MATCH($D$28,$F$22:$L$22,0))</f>
        <v>7444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:L7">
    <cfRule type="cellIs" priority="1" dxfId="3" operator="greaterThan" stopIfTrue="1">
      <formula>Totals!$E$7</formula>
    </cfRule>
    <cfRule type="cellIs" priority="2" dxfId="5" operator="equal" stopIfTrue="1">
      <formula>""</formula>
    </cfRule>
  </conditionalFormatting>
  <conditionalFormatting sqref="E8:L8">
    <cfRule type="cellIs" priority="3" dxfId="3" operator="greaterThan" stopIfTrue="1">
      <formula>Totals!$E$8</formula>
    </cfRule>
    <cfRule type="cellIs" priority="4" dxfId="5" operator="equal" stopIfTrue="1">
      <formula>""</formula>
    </cfRule>
  </conditionalFormatting>
  <conditionalFormatting sqref="E9:L9">
    <cfRule type="cellIs" priority="5" dxfId="3" operator="greaterThan" stopIfTrue="1">
      <formula>Totals!$E$9</formula>
    </cfRule>
    <cfRule type="cellIs" priority="6" dxfId="5" operator="equal" stopIfTrue="1">
      <formula>""</formula>
    </cfRule>
  </conditionalFormatting>
  <conditionalFormatting sqref="E10:L10">
    <cfRule type="cellIs" priority="7" dxfId="3" operator="greaterThan" stopIfTrue="1">
      <formula>Totals!$E$10</formula>
    </cfRule>
    <cfRule type="cellIs" priority="8" dxfId="5" operator="equal" stopIfTrue="1">
      <formula>""</formula>
    </cfRule>
  </conditionalFormatting>
  <conditionalFormatting sqref="E11:L11">
    <cfRule type="cellIs" priority="9" dxfId="3" operator="greaterThan" stopIfTrue="1">
      <formula>Totals!$E$11</formula>
    </cfRule>
    <cfRule type="cellIs" priority="10" dxfId="5" operator="equal" stopIfTrue="1">
      <formula>""</formula>
    </cfRule>
  </conditionalFormatting>
  <conditionalFormatting sqref="E12:L12">
    <cfRule type="cellIs" priority="11" dxfId="3" operator="greaterThan" stopIfTrue="1">
      <formula>Totals!$E$12</formula>
    </cfRule>
    <cfRule type="cellIs" priority="12" dxfId="5" operator="equal" stopIfTrue="1">
      <formula>""</formula>
    </cfRule>
  </conditionalFormatting>
  <conditionalFormatting sqref="E13:L13">
    <cfRule type="cellIs" priority="13" dxfId="3" operator="greaterThan" stopIfTrue="1">
      <formula>Totals!$E$13</formula>
    </cfRule>
    <cfRule type="cellIs" priority="14" dxfId="5" operator="equal" stopIfTrue="1">
      <formula>""</formula>
    </cfRule>
  </conditionalFormatting>
  <conditionalFormatting sqref="E14:L14">
    <cfRule type="cellIs" priority="15" dxfId="3" operator="greaterThan" stopIfTrue="1">
      <formula>Totals!$E$14</formula>
    </cfRule>
    <cfRule type="cellIs" priority="16" dxfId="5" operator="equal" stopIfTrue="1">
      <formula>""</formula>
    </cfRule>
  </conditionalFormatting>
  <conditionalFormatting sqref="E15:L15">
    <cfRule type="cellIs" priority="17" dxfId="3" operator="greaterThan" stopIfTrue="1">
      <formula>Totals!$E$15</formula>
    </cfRule>
    <cfRule type="cellIs" priority="18" dxfId="5" operator="equal" stopIfTrue="1">
      <formula>""</formula>
    </cfRule>
  </conditionalFormatting>
  <conditionalFormatting sqref="E16:L16">
    <cfRule type="cellIs" priority="19" dxfId="3" operator="greaterThan" stopIfTrue="1">
      <formula>Totals!$E$16</formula>
    </cfRule>
    <cfRule type="cellIs" priority="20" dxfId="5" operator="equal" stopIfTrue="1">
      <formula>""</formula>
    </cfRule>
  </conditionalFormatting>
  <conditionalFormatting sqref="E17:L17">
    <cfRule type="cellIs" priority="21" dxfId="3" operator="greaterThan" stopIfTrue="1">
      <formula>Totals!$E$17</formula>
    </cfRule>
    <cfRule type="cellIs" priority="22" dxfId="5" operator="equal" stopIfTrue="1">
      <formula>""</formula>
    </cfRule>
  </conditionalFormatting>
  <conditionalFormatting sqref="E18:L18">
    <cfRule type="cellIs" priority="23" dxfId="3" operator="greaterThan" stopIfTrue="1">
      <formula>Totals!$E$18</formula>
    </cfRule>
    <cfRule type="cellIs" priority="24" dxfId="5" operator="equal" stopIfTrue="1">
      <formula>""</formula>
    </cfRule>
  </conditionalFormatting>
  <conditionalFormatting sqref="E19:L19">
    <cfRule type="cellIs" priority="25" dxfId="3" operator="lessThan" stopIfTrue="1">
      <formula>Totals!$E$19</formula>
    </cfRule>
    <cfRule type="cellIs" priority="26" dxfId="3" operator="greaterThan" stopIfTrue="1">
      <formula>0</formula>
    </cfRule>
  </conditionalFormatting>
  <conditionalFormatting sqref="C22:L22">
    <cfRule type="cellIs" priority="27" dxfId="2" operator="equal" stopIfTrue="1">
      <formula>Totals!$D$24</formula>
    </cfRule>
    <cfRule type="cellIs" priority="28" dxfId="1" operator="equal" stopIfTrue="1">
      <formula>Totals!$D$25</formula>
    </cfRule>
    <cfRule type="cellIs" priority="29" dxfId="0" operator="equal" stopIfTrue="1">
      <formula>Totals!$D$26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38</v>
      </c>
    </row>
    <row r="6" spans="1:12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7444</v>
      </c>
      <c r="G6" s="1">
        <v>7756</v>
      </c>
      <c r="H6" s="1">
        <v>7781</v>
      </c>
      <c r="I6" s="1">
        <v>8105</v>
      </c>
      <c r="J6" s="1">
        <v>8312</v>
      </c>
      <c r="K6" s="1">
        <v>8317</v>
      </c>
      <c r="L6" s="1">
        <v>8324</v>
      </c>
    </row>
    <row r="7" spans="1:78" ht="12">
      <c r="A7" s="14">
        <v>24529</v>
      </c>
      <c r="B7" s="14">
        <v>100058</v>
      </c>
      <c r="C7" s="12" t="s">
        <v>14</v>
      </c>
      <c r="D7" s="1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4">
        <v>24529</v>
      </c>
      <c r="B8" s="14">
        <v>100059</v>
      </c>
      <c r="C8" s="3" t="s">
        <v>14</v>
      </c>
      <c r="D8" s="1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4">
        <v>24529</v>
      </c>
      <c r="B9" s="14">
        <v>100061</v>
      </c>
      <c r="C9" s="3" t="s">
        <v>14</v>
      </c>
      <c r="D9" s="1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4">
        <v>24529</v>
      </c>
      <c r="B10" s="14">
        <v>100062</v>
      </c>
      <c r="C10" s="3" t="s">
        <v>14</v>
      </c>
      <c r="D10" s="1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4">
        <v>24529</v>
      </c>
      <c r="B11" s="14">
        <v>100063</v>
      </c>
      <c r="C11" s="3" t="s">
        <v>14</v>
      </c>
      <c r="D11" s="1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4">
        <v>24529</v>
      </c>
      <c r="B12" s="14">
        <v>100064</v>
      </c>
      <c r="C12" s="3" t="s">
        <v>14</v>
      </c>
      <c r="D12" s="13" t="s">
        <v>20</v>
      </c>
      <c r="E12" s="3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4">
        <v>24529</v>
      </c>
      <c r="B13" s="14">
        <v>100065</v>
      </c>
      <c r="C13" s="3" t="s">
        <v>14</v>
      </c>
      <c r="D13" s="1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4">
        <v>24529</v>
      </c>
      <c r="B14" s="14">
        <v>100066</v>
      </c>
      <c r="C14" s="3" t="s">
        <v>14</v>
      </c>
      <c r="D14" s="1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4">
        <v>24529</v>
      </c>
      <c r="B15" s="14">
        <v>100068</v>
      </c>
      <c r="C15" s="3" t="s">
        <v>14</v>
      </c>
      <c r="D15" s="13" t="s">
        <v>23</v>
      </c>
      <c r="E15" s="3">
        <v>300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4">
        <v>24529</v>
      </c>
      <c r="B16" s="14">
        <v>100070</v>
      </c>
      <c r="C16" s="3" t="s">
        <v>14</v>
      </c>
      <c r="D16" s="1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4">
        <v>24529</v>
      </c>
      <c r="B17" s="14">
        <v>100071</v>
      </c>
      <c r="C17" s="3" t="s">
        <v>14</v>
      </c>
      <c r="D17" s="1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4">
        <v>24529</v>
      </c>
      <c r="B18" s="14">
        <v>100072</v>
      </c>
      <c r="C18" s="3" t="s">
        <v>14</v>
      </c>
      <c r="D18" s="13" t="s">
        <v>26</v>
      </c>
      <c r="E18" s="3"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4">
        <v>24529</v>
      </c>
      <c r="B19" s="14">
        <v>100073</v>
      </c>
      <c r="C19" s="15" t="s">
        <v>27</v>
      </c>
      <c r="D19" s="16" t="s">
        <v>28</v>
      </c>
      <c r="E19" s="15">
        <v>-100</v>
      </c>
      <c r="F19" s="17"/>
      <c r="G19" s="17"/>
      <c r="H19" s="17"/>
      <c r="I19" s="17"/>
      <c r="J19" s="17"/>
      <c r="K19" s="17"/>
      <c r="L19" s="17"/>
      <c r="M19" s="1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">
      <c r="C22" t="s">
        <v>30</v>
      </c>
      <c r="F22" s="18">
        <f>SUM($F$7:$F$19)</f>
        <v>0</v>
      </c>
      <c r="G22" s="18">
        <f>SUM($G$7:$G$19)</f>
        <v>0</v>
      </c>
      <c r="H22" s="18">
        <f>SUM($H$7:$H$19)</f>
        <v>0</v>
      </c>
      <c r="I22" s="18">
        <f>SUM($I$7:$I$19)</f>
        <v>0</v>
      </c>
      <c r="J22" s="18">
        <f>SUM($J$7:$J$19)</f>
        <v>0</v>
      </c>
      <c r="K22" s="18">
        <f>SUM($K$7:$K$19)</f>
        <v>0</v>
      </c>
      <c r="L22" s="18">
        <f>SUM($L$7:$L$19)</f>
        <v>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Judge9!$E$7</formula>
    </cfRule>
    <cfRule type="cellIs" priority="2" dxfId="5" operator="equal" stopIfTrue="1">
      <formula>""</formula>
    </cfRule>
  </conditionalFormatting>
  <conditionalFormatting sqref="E8:L8">
    <cfRule type="cellIs" priority="3" dxfId="3" operator="greaterThan" stopIfTrue="1">
      <formula>Judge9!$E$8</formula>
    </cfRule>
    <cfRule type="cellIs" priority="4" dxfId="5" operator="equal" stopIfTrue="1">
      <formula>""</formula>
    </cfRule>
  </conditionalFormatting>
  <conditionalFormatting sqref="E9:L9">
    <cfRule type="cellIs" priority="5" dxfId="3" operator="greaterThan" stopIfTrue="1">
      <formula>Judge9!$E$9</formula>
    </cfRule>
    <cfRule type="cellIs" priority="6" dxfId="5" operator="equal" stopIfTrue="1">
      <formula>""</formula>
    </cfRule>
  </conditionalFormatting>
  <conditionalFormatting sqref="E10:L10">
    <cfRule type="cellIs" priority="7" dxfId="3" operator="greaterThan" stopIfTrue="1">
      <formula>Judge9!$E$10</formula>
    </cfRule>
    <cfRule type="cellIs" priority="8" dxfId="5" operator="equal" stopIfTrue="1">
      <formula>""</formula>
    </cfRule>
  </conditionalFormatting>
  <conditionalFormatting sqref="E11:L11">
    <cfRule type="cellIs" priority="9" dxfId="3" operator="greaterThan" stopIfTrue="1">
      <formula>Judge9!$E$11</formula>
    </cfRule>
    <cfRule type="cellIs" priority="10" dxfId="5" operator="equal" stopIfTrue="1">
      <formula>""</formula>
    </cfRule>
  </conditionalFormatting>
  <conditionalFormatting sqref="E12:L12">
    <cfRule type="cellIs" priority="11" dxfId="3" operator="greaterThan" stopIfTrue="1">
      <formula>Judge9!$E$12</formula>
    </cfRule>
    <cfRule type="cellIs" priority="12" dxfId="5" operator="equal" stopIfTrue="1">
      <formula>""</formula>
    </cfRule>
  </conditionalFormatting>
  <conditionalFormatting sqref="E13:L13">
    <cfRule type="cellIs" priority="13" dxfId="3" operator="greaterThan" stopIfTrue="1">
      <formula>Judge9!$E$13</formula>
    </cfRule>
    <cfRule type="cellIs" priority="14" dxfId="5" operator="equal" stopIfTrue="1">
      <formula>""</formula>
    </cfRule>
  </conditionalFormatting>
  <conditionalFormatting sqref="E14:L14">
    <cfRule type="cellIs" priority="15" dxfId="3" operator="greaterThan" stopIfTrue="1">
      <formula>Judge9!$E$14</formula>
    </cfRule>
    <cfRule type="cellIs" priority="16" dxfId="5" operator="equal" stopIfTrue="1">
      <formula>""</formula>
    </cfRule>
  </conditionalFormatting>
  <conditionalFormatting sqref="E15:L15">
    <cfRule type="cellIs" priority="17" dxfId="3" operator="greaterThan" stopIfTrue="1">
      <formula>Judge9!$E$15</formula>
    </cfRule>
    <cfRule type="cellIs" priority="18" dxfId="5" operator="equal" stopIfTrue="1">
      <formula>""</formula>
    </cfRule>
  </conditionalFormatting>
  <conditionalFormatting sqref="E16:L16">
    <cfRule type="cellIs" priority="19" dxfId="3" operator="greaterThan" stopIfTrue="1">
      <formula>Judge9!$E$16</formula>
    </cfRule>
    <cfRule type="cellIs" priority="20" dxfId="5" operator="equal" stopIfTrue="1">
      <formula>""</formula>
    </cfRule>
  </conditionalFormatting>
  <conditionalFormatting sqref="E17:L17">
    <cfRule type="cellIs" priority="21" dxfId="3" operator="greaterThan" stopIfTrue="1">
      <formula>Judge9!$E$17</formula>
    </cfRule>
    <cfRule type="cellIs" priority="22" dxfId="5" operator="equal" stopIfTrue="1">
      <formula>""</formula>
    </cfRule>
  </conditionalFormatting>
  <conditionalFormatting sqref="E18:L18">
    <cfRule type="cellIs" priority="23" dxfId="3" operator="greaterThan" stopIfTrue="1">
      <formula>Judge9!$E$18</formula>
    </cfRule>
    <cfRule type="cellIs" priority="24" dxfId="5" operator="equal" stopIfTrue="1">
      <formula>""</formula>
    </cfRule>
  </conditionalFormatting>
  <conditionalFormatting sqref="E19:L19">
    <cfRule type="cellIs" priority="25" dxfId="3" operator="lessThan" stopIfTrue="1">
      <formula>Judge9!$E$19</formula>
    </cfRule>
    <cfRule type="cellIs" priority="26" dxfId="3" operator="greaterThan" stopIfTrue="1">
      <formula>0</formula>
    </cfRule>
  </conditionalFormatting>
  <conditionalFormatting sqref="C22:L22">
    <cfRule type="cellIs" priority="27" dxfId="2" operator="equal" stopIfTrue="1">
      <formula>Judge9!$D$24</formula>
    </cfRule>
    <cfRule type="cellIs" priority="28" dxfId="1" operator="equal" stopIfTrue="1">
      <formula>Judge9!$D$25</formula>
    </cfRule>
    <cfRule type="cellIs" priority="29" dxfId="0" operator="equal" stopIfTrue="1">
      <formula>Judge9!$D$26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38</v>
      </c>
    </row>
    <row r="6" spans="1:12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7444</v>
      </c>
      <c r="G6" s="1">
        <v>7756</v>
      </c>
      <c r="H6" s="1">
        <v>7781</v>
      </c>
      <c r="I6" s="1">
        <v>8105</v>
      </c>
      <c r="J6" s="1">
        <v>8312</v>
      </c>
      <c r="K6" s="1">
        <v>8317</v>
      </c>
      <c r="L6" s="1">
        <v>8324</v>
      </c>
    </row>
    <row r="7" spans="1:78" ht="12">
      <c r="A7" s="14">
        <v>24529</v>
      </c>
      <c r="B7" s="14">
        <v>100058</v>
      </c>
      <c r="C7" s="12" t="s">
        <v>14</v>
      </c>
      <c r="D7" s="1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4">
        <v>24529</v>
      </c>
      <c r="B8" s="14">
        <v>100059</v>
      </c>
      <c r="C8" s="3" t="s">
        <v>14</v>
      </c>
      <c r="D8" s="1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4">
        <v>24529</v>
      </c>
      <c r="B9" s="14">
        <v>100061</v>
      </c>
      <c r="C9" s="3" t="s">
        <v>14</v>
      </c>
      <c r="D9" s="1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4">
        <v>24529</v>
      </c>
      <c r="B10" s="14">
        <v>100062</v>
      </c>
      <c r="C10" s="3" t="s">
        <v>14</v>
      </c>
      <c r="D10" s="1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4">
        <v>24529</v>
      </c>
      <c r="B11" s="14">
        <v>100063</v>
      </c>
      <c r="C11" s="3" t="s">
        <v>14</v>
      </c>
      <c r="D11" s="1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4">
        <v>24529</v>
      </c>
      <c r="B12" s="14">
        <v>100064</v>
      </c>
      <c r="C12" s="3" t="s">
        <v>14</v>
      </c>
      <c r="D12" s="13" t="s">
        <v>20</v>
      </c>
      <c r="E12" s="3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4">
        <v>24529</v>
      </c>
      <c r="B13" s="14">
        <v>100065</v>
      </c>
      <c r="C13" s="3" t="s">
        <v>14</v>
      </c>
      <c r="D13" s="1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4">
        <v>24529</v>
      </c>
      <c r="B14" s="14">
        <v>100066</v>
      </c>
      <c r="C14" s="3" t="s">
        <v>14</v>
      </c>
      <c r="D14" s="1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4">
        <v>24529</v>
      </c>
      <c r="B15" s="14">
        <v>100068</v>
      </c>
      <c r="C15" s="3" t="s">
        <v>14</v>
      </c>
      <c r="D15" s="13" t="s">
        <v>23</v>
      </c>
      <c r="E15" s="3">
        <v>300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4">
        <v>24529</v>
      </c>
      <c r="B16" s="14">
        <v>100070</v>
      </c>
      <c r="C16" s="3" t="s">
        <v>14</v>
      </c>
      <c r="D16" s="1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4">
        <v>24529</v>
      </c>
      <c r="B17" s="14">
        <v>100071</v>
      </c>
      <c r="C17" s="3" t="s">
        <v>14</v>
      </c>
      <c r="D17" s="1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4">
        <v>24529</v>
      </c>
      <c r="B18" s="14">
        <v>100072</v>
      </c>
      <c r="C18" s="3" t="s">
        <v>14</v>
      </c>
      <c r="D18" s="13" t="s">
        <v>26</v>
      </c>
      <c r="E18" s="3"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4">
        <v>24529</v>
      </c>
      <c r="B19" s="14">
        <v>100073</v>
      </c>
      <c r="C19" s="15" t="s">
        <v>27</v>
      </c>
      <c r="D19" s="16" t="s">
        <v>28</v>
      </c>
      <c r="E19" s="15">
        <v>-100</v>
      </c>
      <c r="F19" s="17"/>
      <c r="G19" s="17"/>
      <c r="H19" s="17"/>
      <c r="I19" s="17"/>
      <c r="J19" s="17"/>
      <c r="K19" s="17"/>
      <c r="L19" s="17"/>
      <c r="M19" s="1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">
      <c r="C22" t="s">
        <v>30</v>
      </c>
      <c r="F22" s="18">
        <f>SUM($F$7:$F$19)</f>
        <v>0</v>
      </c>
      <c r="G22" s="18">
        <f>SUM($G$7:$G$19)</f>
        <v>0</v>
      </c>
      <c r="H22" s="18">
        <f>SUM($H$7:$H$19)</f>
        <v>0</v>
      </c>
      <c r="I22" s="18">
        <f>SUM($I$7:$I$19)</f>
        <v>0</v>
      </c>
      <c r="J22" s="18">
        <f>SUM($J$7:$J$19)</f>
        <v>0</v>
      </c>
      <c r="K22" s="18">
        <f>SUM($K$7:$K$19)</f>
        <v>0</v>
      </c>
      <c r="L22" s="18">
        <f>SUM($L$7:$L$19)</f>
        <v>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Judge10!$E$7</formula>
    </cfRule>
    <cfRule type="cellIs" priority="2" dxfId="5" operator="equal" stopIfTrue="1">
      <formula>""</formula>
    </cfRule>
  </conditionalFormatting>
  <conditionalFormatting sqref="E8:L8">
    <cfRule type="cellIs" priority="3" dxfId="3" operator="greaterThan" stopIfTrue="1">
      <formula>Judge10!$E$8</formula>
    </cfRule>
    <cfRule type="cellIs" priority="4" dxfId="5" operator="equal" stopIfTrue="1">
      <formula>""</formula>
    </cfRule>
  </conditionalFormatting>
  <conditionalFormatting sqref="E9:L9">
    <cfRule type="cellIs" priority="5" dxfId="3" operator="greaterThan" stopIfTrue="1">
      <formula>Judge10!$E$9</formula>
    </cfRule>
    <cfRule type="cellIs" priority="6" dxfId="5" operator="equal" stopIfTrue="1">
      <formula>""</formula>
    </cfRule>
  </conditionalFormatting>
  <conditionalFormatting sqref="E10:L10">
    <cfRule type="cellIs" priority="7" dxfId="3" operator="greaterThan" stopIfTrue="1">
      <formula>Judge10!$E$10</formula>
    </cfRule>
    <cfRule type="cellIs" priority="8" dxfId="5" operator="equal" stopIfTrue="1">
      <formula>""</formula>
    </cfRule>
  </conditionalFormatting>
  <conditionalFormatting sqref="E11:L11">
    <cfRule type="cellIs" priority="9" dxfId="3" operator="greaterThan" stopIfTrue="1">
      <formula>Judge10!$E$11</formula>
    </cfRule>
    <cfRule type="cellIs" priority="10" dxfId="5" operator="equal" stopIfTrue="1">
      <formula>""</formula>
    </cfRule>
  </conditionalFormatting>
  <conditionalFormatting sqref="E12:L12">
    <cfRule type="cellIs" priority="11" dxfId="3" operator="greaterThan" stopIfTrue="1">
      <formula>Judge10!$E$12</formula>
    </cfRule>
    <cfRule type="cellIs" priority="12" dxfId="5" operator="equal" stopIfTrue="1">
      <formula>""</formula>
    </cfRule>
  </conditionalFormatting>
  <conditionalFormatting sqref="E13:L13">
    <cfRule type="cellIs" priority="13" dxfId="3" operator="greaterThan" stopIfTrue="1">
      <formula>Judge10!$E$13</formula>
    </cfRule>
    <cfRule type="cellIs" priority="14" dxfId="5" operator="equal" stopIfTrue="1">
      <formula>""</formula>
    </cfRule>
  </conditionalFormatting>
  <conditionalFormatting sqref="E14:L14">
    <cfRule type="cellIs" priority="15" dxfId="3" operator="greaterThan" stopIfTrue="1">
      <formula>Judge10!$E$14</formula>
    </cfRule>
    <cfRule type="cellIs" priority="16" dxfId="5" operator="equal" stopIfTrue="1">
      <formula>""</formula>
    </cfRule>
  </conditionalFormatting>
  <conditionalFormatting sqref="E15:L15">
    <cfRule type="cellIs" priority="17" dxfId="3" operator="greaterThan" stopIfTrue="1">
      <formula>Judge10!$E$15</formula>
    </cfRule>
    <cfRule type="cellIs" priority="18" dxfId="5" operator="equal" stopIfTrue="1">
      <formula>""</formula>
    </cfRule>
  </conditionalFormatting>
  <conditionalFormatting sqref="E16:L16">
    <cfRule type="cellIs" priority="19" dxfId="3" operator="greaterThan" stopIfTrue="1">
      <formula>Judge10!$E$16</formula>
    </cfRule>
    <cfRule type="cellIs" priority="20" dxfId="5" operator="equal" stopIfTrue="1">
      <formula>""</formula>
    </cfRule>
  </conditionalFormatting>
  <conditionalFormatting sqref="E17:L17">
    <cfRule type="cellIs" priority="21" dxfId="3" operator="greaterThan" stopIfTrue="1">
      <formula>Judge10!$E$17</formula>
    </cfRule>
    <cfRule type="cellIs" priority="22" dxfId="5" operator="equal" stopIfTrue="1">
      <formula>""</formula>
    </cfRule>
  </conditionalFormatting>
  <conditionalFormatting sqref="E18:L18">
    <cfRule type="cellIs" priority="23" dxfId="3" operator="greaterThan" stopIfTrue="1">
      <formula>Judge10!$E$18</formula>
    </cfRule>
    <cfRule type="cellIs" priority="24" dxfId="5" operator="equal" stopIfTrue="1">
      <formula>""</formula>
    </cfRule>
  </conditionalFormatting>
  <conditionalFormatting sqref="E19:L19">
    <cfRule type="cellIs" priority="25" dxfId="3" operator="lessThan" stopIfTrue="1">
      <formula>Judge10!$E$19</formula>
    </cfRule>
    <cfRule type="cellIs" priority="26" dxfId="3" operator="greaterThan" stopIfTrue="1">
      <formula>0</formula>
    </cfRule>
  </conditionalFormatting>
  <conditionalFormatting sqref="C22:L22">
    <cfRule type="cellIs" priority="27" dxfId="2" operator="equal" stopIfTrue="1">
      <formula>Judge10!$D$24</formula>
    </cfRule>
    <cfRule type="cellIs" priority="28" dxfId="1" operator="equal" stopIfTrue="1">
      <formula>Judge10!$D$25</formula>
    </cfRule>
    <cfRule type="cellIs" priority="29" dxfId="0" operator="equal" stopIfTrue="1">
      <formula>Judge10!$D$26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4" t="s">
        <v>40</v>
      </c>
    </row>
    <row r="2" spans="4:7" ht="18">
      <c r="D2" s="4" t="s">
        <v>1</v>
      </c>
      <c r="G2" s="24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38</v>
      </c>
    </row>
    <row r="6" spans="1:12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7">
        <v>7444</v>
      </c>
      <c r="G6" s="27">
        <v>7756</v>
      </c>
      <c r="H6" s="27">
        <v>7781</v>
      </c>
      <c r="I6" s="27">
        <v>8105</v>
      </c>
      <c r="J6" s="27">
        <v>8312</v>
      </c>
      <c r="K6" s="27">
        <v>8317</v>
      </c>
      <c r="L6" s="27">
        <v>8324</v>
      </c>
    </row>
    <row r="7" spans="1:78" ht="27.75">
      <c r="A7" s="14">
        <v>24529</v>
      </c>
      <c r="B7" s="14">
        <v>100058</v>
      </c>
      <c r="C7" s="12" t="s">
        <v>14</v>
      </c>
      <c r="D7" s="13" t="s">
        <v>15</v>
      </c>
      <c r="E7" s="3">
        <v>150</v>
      </c>
      <c r="F7" s="28"/>
      <c r="G7" s="28"/>
      <c r="H7" s="28"/>
      <c r="I7" s="28"/>
      <c r="J7" s="28"/>
      <c r="K7" s="28"/>
      <c r="L7" s="2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27.75">
      <c r="A8" s="14">
        <v>24529</v>
      </c>
      <c r="B8" s="14">
        <v>100059</v>
      </c>
      <c r="C8" s="3" t="s">
        <v>14</v>
      </c>
      <c r="D8" s="13" t="s">
        <v>16</v>
      </c>
      <c r="E8" s="3">
        <v>50</v>
      </c>
      <c r="F8" s="28"/>
      <c r="G8" s="28"/>
      <c r="H8" s="28"/>
      <c r="I8" s="28"/>
      <c r="J8" s="28"/>
      <c r="K8" s="28"/>
      <c r="L8" s="2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27.75">
      <c r="A9" s="14">
        <v>24529</v>
      </c>
      <c r="B9" s="14">
        <v>100061</v>
      </c>
      <c r="C9" s="3" t="s">
        <v>14</v>
      </c>
      <c r="D9" s="13" t="s">
        <v>17</v>
      </c>
      <c r="E9" s="3">
        <v>40</v>
      </c>
      <c r="F9" s="28"/>
      <c r="G9" s="28"/>
      <c r="H9" s="28"/>
      <c r="I9" s="28"/>
      <c r="J9" s="28"/>
      <c r="K9" s="28"/>
      <c r="L9" s="2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27.75">
      <c r="A10" s="14">
        <v>24529</v>
      </c>
      <c r="B10" s="14">
        <v>100062</v>
      </c>
      <c r="C10" s="3" t="s">
        <v>14</v>
      </c>
      <c r="D10" s="13" t="s">
        <v>18</v>
      </c>
      <c r="E10" s="3">
        <v>20</v>
      </c>
      <c r="F10" s="28"/>
      <c r="G10" s="28"/>
      <c r="H10" s="28"/>
      <c r="I10" s="28"/>
      <c r="J10" s="28"/>
      <c r="K10" s="28"/>
      <c r="L10" s="2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27.75">
      <c r="A11" s="14">
        <v>24529</v>
      </c>
      <c r="B11" s="14">
        <v>100063</v>
      </c>
      <c r="C11" s="3" t="s">
        <v>14</v>
      </c>
      <c r="D11" s="13" t="s">
        <v>19</v>
      </c>
      <c r="E11" s="3">
        <v>40</v>
      </c>
      <c r="F11" s="28"/>
      <c r="G11" s="28"/>
      <c r="H11" s="28"/>
      <c r="I11" s="28"/>
      <c r="J11" s="28"/>
      <c r="K11" s="28"/>
      <c r="L11" s="2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27.75">
      <c r="A12" s="14">
        <v>24529</v>
      </c>
      <c r="B12" s="14">
        <v>100064</v>
      </c>
      <c r="C12" s="3" t="s">
        <v>14</v>
      </c>
      <c r="D12" s="13" t="s">
        <v>20</v>
      </c>
      <c r="E12" s="3">
        <v>40</v>
      </c>
      <c r="F12" s="28"/>
      <c r="G12" s="28"/>
      <c r="H12" s="28"/>
      <c r="I12" s="28"/>
      <c r="J12" s="28"/>
      <c r="K12" s="28"/>
      <c r="L12" s="2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27.75">
      <c r="A13" s="14">
        <v>24529</v>
      </c>
      <c r="B13" s="14">
        <v>100065</v>
      </c>
      <c r="C13" s="3" t="s">
        <v>14</v>
      </c>
      <c r="D13" s="13" t="s">
        <v>21</v>
      </c>
      <c r="E13" s="3">
        <v>20</v>
      </c>
      <c r="F13" s="28"/>
      <c r="G13" s="28"/>
      <c r="H13" s="28"/>
      <c r="I13" s="28"/>
      <c r="J13" s="28"/>
      <c r="K13" s="28"/>
      <c r="L13" s="2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27.75">
      <c r="A14" s="14">
        <v>24529</v>
      </c>
      <c r="B14" s="14">
        <v>100066</v>
      </c>
      <c r="C14" s="3" t="s">
        <v>14</v>
      </c>
      <c r="D14" s="13" t="s">
        <v>22</v>
      </c>
      <c r="E14" s="3">
        <v>40</v>
      </c>
      <c r="F14" s="28"/>
      <c r="G14" s="28"/>
      <c r="H14" s="28"/>
      <c r="I14" s="28"/>
      <c r="J14" s="28"/>
      <c r="K14" s="28"/>
      <c r="L14" s="2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27.75">
      <c r="A15" s="14">
        <v>24529</v>
      </c>
      <c r="B15" s="14">
        <v>100068</v>
      </c>
      <c r="C15" s="3" t="s">
        <v>14</v>
      </c>
      <c r="D15" s="13" t="s">
        <v>23</v>
      </c>
      <c r="E15" s="3">
        <v>300</v>
      </c>
      <c r="F15" s="28"/>
      <c r="G15" s="28"/>
      <c r="H15" s="28"/>
      <c r="I15" s="28"/>
      <c r="J15" s="28"/>
      <c r="K15" s="28"/>
      <c r="L15" s="2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27.75">
      <c r="A16" s="14">
        <v>24529</v>
      </c>
      <c r="B16" s="14">
        <v>100070</v>
      </c>
      <c r="C16" s="3" t="s">
        <v>14</v>
      </c>
      <c r="D16" s="13" t="s">
        <v>24</v>
      </c>
      <c r="E16" s="3">
        <v>150</v>
      </c>
      <c r="F16" s="28"/>
      <c r="G16" s="28"/>
      <c r="H16" s="28"/>
      <c r="I16" s="28"/>
      <c r="J16" s="28"/>
      <c r="K16" s="28"/>
      <c r="L16" s="2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27.75">
      <c r="A17" s="14">
        <v>24529</v>
      </c>
      <c r="B17" s="14">
        <v>100071</v>
      </c>
      <c r="C17" s="3" t="s">
        <v>14</v>
      </c>
      <c r="D17" s="13" t="s">
        <v>25</v>
      </c>
      <c r="E17" s="3">
        <v>50</v>
      </c>
      <c r="F17" s="28"/>
      <c r="G17" s="28"/>
      <c r="H17" s="28"/>
      <c r="I17" s="28"/>
      <c r="J17" s="28"/>
      <c r="K17" s="28"/>
      <c r="L17" s="2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27.75">
      <c r="A18" s="14">
        <v>24529</v>
      </c>
      <c r="B18" s="14">
        <v>100072</v>
      </c>
      <c r="C18" s="3" t="s">
        <v>14</v>
      </c>
      <c r="D18" s="13" t="s">
        <v>26</v>
      </c>
      <c r="E18" s="3">
        <v>100</v>
      </c>
      <c r="F18" s="28"/>
      <c r="G18" s="28"/>
      <c r="H18" s="28"/>
      <c r="I18" s="28"/>
      <c r="J18" s="28"/>
      <c r="K18" s="28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27.75">
      <c r="A19" s="14">
        <v>24529</v>
      </c>
      <c r="B19" s="14">
        <v>100073</v>
      </c>
      <c r="C19" s="15" t="s">
        <v>27</v>
      </c>
      <c r="D19" s="16" t="s">
        <v>28</v>
      </c>
      <c r="E19" s="15">
        <v>-100</v>
      </c>
      <c r="F19" s="28"/>
      <c r="G19" s="28"/>
      <c r="H19" s="28"/>
      <c r="I19" s="28"/>
      <c r="J19" s="28"/>
      <c r="K19" s="28"/>
      <c r="L19" s="28"/>
      <c r="M19" s="1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">
      <c r="C22" t="s">
        <v>30</v>
      </c>
      <c r="F22" s="18">
        <f>SUM($F$7:$F$19)</f>
        <v>0</v>
      </c>
      <c r="G22" s="18">
        <f>SUM($G$7:$G$19)</f>
        <v>0</v>
      </c>
      <c r="H22" s="18">
        <f>SUM($H$7:$H$19)</f>
        <v>0</v>
      </c>
      <c r="I22" s="18">
        <f>SUM($I$7:$I$19)</f>
        <v>0</v>
      </c>
      <c r="J22" s="18">
        <f>SUM($J$7:$J$19)</f>
        <v>0</v>
      </c>
      <c r="K22" s="18">
        <f>SUM($K$7:$K$19)</f>
        <v>0</v>
      </c>
      <c r="L22" s="18">
        <f>SUM($L$7:$L$19)</f>
        <v>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31</v>
      </c>
      <c r="D24" s="19">
        <f>LARGE($F$22:$L$22,1)</f>
        <v>0</v>
      </c>
      <c r="E24">
        <f>INDEX($F$6:$L$6,MATCH($D$24,$F$22:$L$22,0))</f>
        <v>7444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">
      <c r="C25" t="s">
        <v>34</v>
      </c>
      <c r="D25" s="20">
        <f>LARGE($F$22:$L$22,2)</f>
        <v>0</v>
      </c>
      <c r="E25">
        <f>INDEX($F$6:$L$6,MATCH($D$25,$F$22:$L$22,0))</f>
        <v>7444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 t="s">
        <v>35</v>
      </c>
      <c r="D26" s="21">
        <f>LARGE($F$22:$L$22,3)</f>
        <v>0</v>
      </c>
      <c r="E26">
        <f>INDEX($F$6:$L$6,MATCH($D$26,$F$22:$L$22,0))</f>
        <v>7444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">
      <c r="C27" t="s">
        <v>36</v>
      </c>
      <c r="D27" s="22">
        <f>LARGE($F$22:$L$22,4)</f>
        <v>0</v>
      </c>
      <c r="E27">
        <f>INDEX($F$6:$L$6,MATCH($D$27,$F$22:$L$22,0))</f>
        <v>7444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">
      <c r="C28" t="s">
        <v>37</v>
      </c>
      <c r="D28" s="23">
        <f>LARGE($F$22:$L$22,5)</f>
        <v>0</v>
      </c>
      <c r="E28">
        <f>INDEX($F$6:$L$6,MATCH($D$28,$F$22:$L$22,0))</f>
        <v>7444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5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5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5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5" operator="equal" stopIfTrue="1">
      <formula>""</formula>
    </cfRule>
  </conditionalFormatting>
  <conditionalFormatting sqref="E11">
    <cfRule type="cellIs" priority="9" dxfId="3" operator="greaterThan" stopIfTrue="1">
      <formula>Printable!$E$11</formula>
    </cfRule>
    <cfRule type="cellIs" priority="10" dxfId="5" operator="equal" stopIfTrue="1">
      <formula>""</formula>
    </cfRule>
  </conditionalFormatting>
  <conditionalFormatting sqref="E12">
    <cfRule type="cellIs" priority="11" dxfId="3" operator="greaterThan" stopIfTrue="1">
      <formula>Printable!$E$12</formula>
    </cfRule>
    <cfRule type="cellIs" priority="12" dxfId="5" operator="equal" stopIfTrue="1">
      <formula>""</formula>
    </cfRule>
  </conditionalFormatting>
  <conditionalFormatting sqref="E13">
    <cfRule type="cellIs" priority="13" dxfId="3" operator="greaterThan" stopIfTrue="1">
      <formula>Printable!$E$13</formula>
    </cfRule>
    <cfRule type="cellIs" priority="14" dxfId="5" operator="equal" stopIfTrue="1">
      <formula>""</formula>
    </cfRule>
  </conditionalFormatting>
  <conditionalFormatting sqref="E14">
    <cfRule type="cellIs" priority="15" dxfId="3" operator="greaterThan" stopIfTrue="1">
      <formula>Printable!$E$14</formula>
    </cfRule>
    <cfRule type="cellIs" priority="16" dxfId="5" operator="equal" stopIfTrue="1">
      <formula>""</formula>
    </cfRule>
  </conditionalFormatting>
  <conditionalFormatting sqref="E15">
    <cfRule type="cellIs" priority="17" dxfId="3" operator="greaterThan" stopIfTrue="1">
      <formula>Printable!$E$15</formula>
    </cfRule>
    <cfRule type="cellIs" priority="18" dxfId="5" operator="equal" stopIfTrue="1">
      <formula>""</formula>
    </cfRule>
  </conditionalFormatting>
  <conditionalFormatting sqref="E16">
    <cfRule type="cellIs" priority="19" dxfId="3" operator="greaterThan" stopIfTrue="1">
      <formula>Printable!$E$16</formula>
    </cfRule>
    <cfRule type="cellIs" priority="20" dxfId="5" operator="equal" stopIfTrue="1">
      <formula>""</formula>
    </cfRule>
  </conditionalFormatting>
  <conditionalFormatting sqref="E17">
    <cfRule type="cellIs" priority="21" dxfId="3" operator="greaterThan" stopIfTrue="1">
      <formula>Printable!$E$17</formula>
    </cfRule>
    <cfRule type="cellIs" priority="22" dxfId="5" operator="equal" stopIfTrue="1">
      <formula>""</formula>
    </cfRule>
  </conditionalFormatting>
  <conditionalFormatting sqref="E18">
    <cfRule type="cellIs" priority="23" dxfId="3" operator="greaterThan" stopIfTrue="1">
      <formula>Printable!$E$18</formula>
    </cfRule>
    <cfRule type="cellIs" priority="24" dxfId="5" operator="equal" stopIfTrue="1">
      <formula>""</formula>
    </cfRule>
  </conditionalFormatting>
  <conditionalFormatting sqref="E19">
    <cfRule type="cellIs" priority="25" dxfId="3" operator="lessThan" stopIfTrue="1">
      <formula>Printable!$E$19</formula>
    </cfRule>
    <cfRule type="cellIs" priority="26" dxfId="3" operator="greaterThan" stopIfTrue="1">
      <formula>0</formula>
    </cfRule>
  </conditionalFormatting>
  <conditionalFormatting sqref="C22:L22">
    <cfRule type="cellIs" priority="27" dxfId="2" operator="equal" stopIfTrue="1">
      <formula>Printable!$D$24</formula>
    </cfRule>
    <cfRule type="cellIs" priority="28" dxfId="1" operator="equal" stopIfTrue="1">
      <formula>Printable!$D$25</formula>
    </cfRule>
    <cfRule type="cellIs" priority="29" dxfId="0" operator="equal" stopIfTrue="1">
      <formula>Printable!$D$26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="150" zoomScaleNormal="150" zoomScalePageLayoutView="0" workbookViewId="0" topLeftCell="A1">
      <pane xSplit="5" ySplit="6" topLeftCell="H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3" sqref="E13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38</v>
      </c>
    </row>
    <row r="6" spans="1:12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7444</v>
      </c>
      <c r="G6" s="1">
        <v>7756</v>
      </c>
      <c r="H6" s="1">
        <v>7781</v>
      </c>
      <c r="I6" s="1">
        <v>8105</v>
      </c>
      <c r="J6" s="1">
        <v>8312</v>
      </c>
      <c r="K6" s="1">
        <v>8317</v>
      </c>
      <c r="L6" s="1">
        <v>8324</v>
      </c>
    </row>
    <row r="7" spans="1:78" ht="12">
      <c r="A7" s="14">
        <v>24529</v>
      </c>
      <c r="B7" s="14">
        <v>100058</v>
      </c>
      <c r="C7" s="12" t="s">
        <v>14</v>
      </c>
      <c r="D7" s="3" t="s">
        <v>41</v>
      </c>
      <c r="E7" s="3">
        <v>200</v>
      </c>
      <c r="F7" s="9">
        <v>200</v>
      </c>
      <c r="G7" s="9">
        <v>100</v>
      </c>
      <c r="H7" s="9">
        <v>190</v>
      </c>
      <c r="I7" s="9"/>
      <c r="J7" s="9">
        <v>190</v>
      </c>
      <c r="K7" s="9">
        <v>200</v>
      </c>
      <c r="L7" s="9">
        <v>200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4">
        <v>24529</v>
      </c>
      <c r="B8" s="14">
        <v>100059</v>
      </c>
      <c r="C8" s="3" t="s">
        <v>14</v>
      </c>
      <c r="D8" s="3" t="s">
        <v>42</v>
      </c>
      <c r="E8" s="3">
        <v>200</v>
      </c>
      <c r="F8" s="9">
        <v>50</v>
      </c>
      <c r="G8" s="9">
        <v>100</v>
      </c>
      <c r="H8" s="9">
        <v>200</v>
      </c>
      <c r="I8" s="9"/>
      <c r="J8" s="9">
        <v>200</v>
      </c>
      <c r="K8" s="9">
        <v>200</v>
      </c>
      <c r="L8" s="9">
        <v>200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4">
        <v>24529</v>
      </c>
      <c r="B9" s="14">
        <v>100061</v>
      </c>
      <c r="C9" s="3" t="s">
        <v>14</v>
      </c>
      <c r="D9" s="3" t="s">
        <v>43</v>
      </c>
      <c r="E9" s="3">
        <v>20</v>
      </c>
      <c r="F9" s="9">
        <v>8</v>
      </c>
      <c r="G9" s="9">
        <v>1</v>
      </c>
      <c r="H9" s="9">
        <v>4</v>
      </c>
      <c r="I9" s="9"/>
      <c r="J9" s="9">
        <v>4</v>
      </c>
      <c r="K9" s="9">
        <v>3</v>
      </c>
      <c r="L9" s="9">
        <v>6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4">
        <v>24529</v>
      </c>
      <c r="B10" s="14">
        <v>100062</v>
      </c>
      <c r="C10" s="3" t="s">
        <v>14</v>
      </c>
      <c r="D10" s="3" t="s">
        <v>44</v>
      </c>
      <c r="E10" s="3">
        <v>20</v>
      </c>
      <c r="F10" s="9">
        <v>7</v>
      </c>
      <c r="G10" s="9">
        <v>5</v>
      </c>
      <c r="H10" s="9">
        <v>10</v>
      </c>
      <c r="I10" s="9"/>
      <c r="J10" s="9">
        <v>10</v>
      </c>
      <c r="K10" s="9">
        <v>7</v>
      </c>
      <c r="L10" s="9">
        <v>8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4">
        <v>24529</v>
      </c>
      <c r="B11" s="14">
        <v>100063</v>
      </c>
      <c r="C11" s="3" t="s">
        <v>14</v>
      </c>
      <c r="D11" s="3" t="s">
        <v>45</v>
      </c>
      <c r="E11" s="3">
        <v>1</v>
      </c>
      <c r="F11" s="9"/>
      <c r="G11" s="9"/>
      <c r="H11" s="9"/>
      <c r="I11" s="9"/>
      <c r="J11" s="9">
        <v>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4">
        <v>24529</v>
      </c>
      <c r="B12" s="14">
        <v>100064</v>
      </c>
      <c r="C12" s="3" t="s">
        <v>14</v>
      </c>
      <c r="D12" s="13"/>
      <c r="E12" s="3"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4">
        <v>24529</v>
      </c>
      <c r="B13" s="14">
        <v>100065</v>
      </c>
      <c r="C13" s="3" t="s">
        <v>14</v>
      </c>
      <c r="D13" s="13"/>
      <c r="E13" s="3">
        <v>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4">
        <v>24529</v>
      </c>
      <c r="B14" s="14">
        <v>100066</v>
      </c>
      <c r="C14" s="3" t="s">
        <v>14</v>
      </c>
      <c r="D14" s="13"/>
      <c r="E14" s="3">
        <v>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4">
        <v>24529</v>
      </c>
      <c r="B15" s="14">
        <v>100068</v>
      </c>
      <c r="C15" s="3" t="s">
        <v>14</v>
      </c>
      <c r="D15" s="13"/>
      <c r="E15" s="3">
        <v>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4">
        <v>24529</v>
      </c>
      <c r="B16" s="14">
        <v>100070</v>
      </c>
      <c r="C16" s="3" t="s">
        <v>14</v>
      </c>
      <c r="D16" s="13"/>
      <c r="E16" s="3">
        <v>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4">
        <v>24529</v>
      </c>
      <c r="B17" s="14">
        <v>100071</v>
      </c>
      <c r="C17" s="3" t="s">
        <v>14</v>
      </c>
      <c r="D17" s="13"/>
      <c r="E17" s="3">
        <v>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4">
        <v>24529</v>
      </c>
      <c r="B18" s="14">
        <v>100072</v>
      </c>
      <c r="C18" s="3" t="s">
        <v>14</v>
      </c>
      <c r="D18" s="13"/>
      <c r="E18" s="3">
        <v>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4">
        <v>24529</v>
      </c>
      <c r="B19" s="14">
        <v>100073</v>
      </c>
      <c r="C19" s="15" t="s">
        <v>27</v>
      </c>
      <c r="D19" s="16" t="s">
        <v>28</v>
      </c>
      <c r="E19" s="15">
        <v>-100</v>
      </c>
      <c r="F19" s="17"/>
      <c r="G19" s="17"/>
      <c r="H19" s="17"/>
      <c r="I19" s="17"/>
      <c r="J19" s="17"/>
      <c r="K19" s="17"/>
      <c r="L19" s="17"/>
      <c r="M19" s="1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">
      <c r="C21" t="s">
        <v>29</v>
      </c>
      <c r="E21">
        <f>SUMIF($E$6:$E$19,"&gt;0")</f>
        <v>441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">
      <c r="C22" t="s">
        <v>30</v>
      </c>
      <c r="F22" s="18">
        <f>SUM($F$7:$F$19)</f>
        <v>265</v>
      </c>
      <c r="G22" s="18">
        <f>SUM($G$7:$G$19)</f>
        <v>206</v>
      </c>
      <c r="H22" s="18">
        <f>SUM($H$7:$H$19)</f>
        <v>404</v>
      </c>
      <c r="I22" s="18">
        <f>SUM($I$7:$I$19)</f>
        <v>0</v>
      </c>
      <c r="J22" s="18">
        <f>SUM($J$7:$J$19)</f>
        <v>405</v>
      </c>
      <c r="K22" s="18">
        <f>SUM($K$7:$K$19)</f>
        <v>410</v>
      </c>
      <c r="L22" s="18">
        <f>SUM($L$7:$L$19)</f>
        <v>414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:L7">
    <cfRule type="cellIs" priority="1" dxfId="3" operator="greaterThan" stopIfTrue="1">
      <formula>Judge1!$E$7</formula>
    </cfRule>
    <cfRule type="cellIs" priority="2" dxfId="5" operator="equal" stopIfTrue="1">
      <formula>""</formula>
    </cfRule>
  </conditionalFormatting>
  <conditionalFormatting sqref="E8:L8">
    <cfRule type="cellIs" priority="3" dxfId="3" operator="greaterThan" stopIfTrue="1">
      <formula>Judge1!$E$8</formula>
    </cfRule>
    <cfRule type="cellIs" priority="4" dxfId="5" operator="equal" stopIfTrue="1">
      <formula>""</formula>
    </cfRule>
  </conditionalFormatting>
  <conditionalFormatting sqref="E9:L9">
    <cfRule type="cellIs" priority="5" dxfId="3" operator="greaterThan" stopIfTrue="1">
      <formula>Judge1!$E$9</formula>
    </cfRule>
    <cfRule type="cellIs" priority="6" dxfId="5" operator="equal" stopIfTrue="1">
      <formula>""</formula>
    </cfRule>
  </conditionalFormatting>
  <conditionalFormatting sqref="E10:L10">
    <cfRule type="cellIs" priority="7" dxfId="3" operator="greaterThan" stopIfTrue="1">
      <formula>Judge1!$E$10</formula>
    </cfRule>
    <cfRule type="cellIs" priority="8" dxfId="5" operator="equal" stopIfTrue="1">
      <formula>""</formula>
    </cfRule>
  </conditionalFormatting>
  <conditionalFormatting sqref="E11:L11">
    <cfRule type="cellIs" priority="9" dxfId="3" operator="greaterThan" stopIfTrue="1">
      <formula>Judge1!$E$11</formula>
    </cfRule>
    <cfRule type="cellIs" priority="10" dxfId="5" operator="equal" stopIfTrue="1">
      <formula>""</formula>
    </cfRule>
  </conditionalFormatting>
  <conditionalFormatting sqref="E12:L12">
    <cfRule type="cellIs" priority="11" dxfId="3" operator="greaterThan" stopIfTrue="1">
      <formula>Judge1!$E$12</formula>
    </cfRule>
    <cfRule type="cellIs" priority="12" dxfId="5" operator="equal" stopIfTrue="1">
      <formula>""</formula>
    </cfRule>
  </conditionalFormatting>
  <conditionalFormatting sqref="E13:L13">
    <cfRule type="cellIs" priority="13" dxfId="3" operator="greaterThan" stopIfTrue="1">
      <formula>Judge1!$E$13</formula>
    </cfRule>
    <cfRule type="cellIs" priority="14" dxfId="5" operator="equal" stopIfTrue="1">
      <formula>""</formula>
    </cfRule>
  </conditionalFormatting>
  <conditionalFormatting sqref="E14:L14">
    <cfRule type="cellIs" priority="15" dxfId="3" operator="greaterThan" stopIfTrue="1">
      <formula>Judge1!$E$14</formula>
    </cfRule>
    <cfRule type="cellIs" priority="16" dxfId="5" operator="equal" stopIfTrue="1">
      <formula>""</formula>
    </cfRule>
  </conditionalFormatting>
  <conditionalFormatting sqref="E15:L15">
    <cfRule type="cellIs" priority="17" dxfId="3" operator="greaterThan" stopIfTrue="1">
      <formula>Judge1!$E$15</formula>
    </cfRule>
    <cfRule type="cellIs" priority="18" dxfId="5" operator="equal" stopIfTrue="1">
      <formula>""</formula>
    </cfRule>
  </conditionalFormatting>
  <conditionalFormatting sqref="E16:L16">
    <cfRule type="cellIs" priority="19" dxfId="3" operator="greaterThan" stopIfTrue="1">
      <formula>Judge1!$E$16</formula>
    </cfRule>
    <cfRule type="cellIs" priority="20" dxfId="5" operator="equal" stopIfTrue="1">
      <formula>""</formula>
    </cfRule>
  </conditionalFormatting>
  <conditionalFormatting sqref="E17:L17">
    <cfRule type="cellIs" priority="21" dxfId="3" operator="greaterThan" stopIfTrue="1">
      <formula>Judge1!$E$17</formula>
    </cfRule>
    <cfRule type="cellIs" priority="22" dxfId="5" operator="equal" stopIfTrue="1">
      <formula>""</formula>
    </cfRule>
  </conditionalFormatting>
  <conditionalFormatting sqref="E18:L18">
    <cfRule type="cellIs" priority="23" dxfId="3" operator="greaterThan" stopIfTrue="1">
      <formula>Judge1!$E$18</formula>
    </cfRule>
    <cfRule type="cellIs" priority="24" dxfId="5" operator="equal" stopIfTrue="1">
      <formula>""</formula>
    </cfRule>
  </conditionalFormatting>
  <conditionalFormatting sqref="E19:L19">
    <cfRule type="cellIs" priority="25" dxfId="3" operator="lessThan" stopIfTrue="1">
      <formula>Judge1!$E$19</formula>
    </cfRule>
    <cfRule type="cellIs" priority="26" dxfId="3" operator="greaterThan" stopIfTrue="1">
      <formula>0</formula>
    </cfRule>
  </conditionalFormatting>
  <conditionalFormatting sqref="C22:L22">
    <cfRule type="cellIs" priority="27" dxfId="2" operator="equal" stopIfTrue="1">
      <formula>Judge1!$D$24</formula>
    </cfRule>
    <cfRule type="cellIs" priority="28" dxfId="1" operator="equal" stopIfTrue="1">
      <formula>Judge1!$D$25</formula>
    </cfRule>
    <cfRule type="cellIs" priority="29" dxfId="0" operator="equal" stopIfTrue="1">
      <formula>Judge1!$D$26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38</v>
      </c>
    </row>
    <row r="6" spans="1:12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7444</v>
      </c>
      <c r="G6" s="1">
        <v>7756</v>
      </c>
      <c r="H6" s="1">
        <v>7781</v>
      </c>
      <c r="I6" s="1">
        <v>8105</v>
      </c>
      <c r="J6" s="1">
        <v>8312</v>
      </c>
      <c r="K6" s="1">
        <v>8317</v>
      </c>
      <c r="L6" s="1">
        <v>8324</v>
      </c>
    </row>
    <row r="7" spans="1:78" ht="12">
      <c r="A7" s="14">
        <v>24529</v>
      </c>
      <c r="B7" s="14">
        <v>100058</v>
      </c>
      <c r="C7" s="12" t="s">
        <v>14</v>
      </c>
      <c r="D7" s="1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4">
        <v>24529</v>
      </c>
      <c r="B8" s="14">
        <v>100059</v>
      </c>
      <c r="C8" s="3" t="s">
        <v>14</v>
      </c>
      <c r="D8" s="1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4">
        <v>24529</v>
      </c>
      <c r="B9" s="14">
        <v>100061</v>
      </c>
      <c r="C9" s="3" t="s">
        <v>14</v>
      </c>
      <c r="D9" s="1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4">
        <v>24529</v>
      </c>
      <c r="B10" s="14">
        <v>100062</v>
      </c>
      <c r="C10" s="3" t="s">
        <v>14</v>
      </c>
      <c r="D10" s="1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4">
        <v>24529</v>
      </c>
      <c r="B11" s="14">
        <v>100063</v>
      </c>
      <c r="C11" s="3" t="s">
        <v>14</v>
      </c>
      <c r="D11" s="1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4">
        <v>24529</v>
      </c>
      <c r="B12" s="14">
        <v>100064</v>
      </c>
      <c r="C12" s="3" t="s">
        <v>14</v>
      </c>
      <c r="D12" s="13" t="s">
        <v>20</v>
      </c>
      <c r="E12" s="3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4">
        <v>24529</v>
      </c>
      <c r="B13" s="14">
        <v>100065</v>
      </c>
      <c r="C13" s="3" t="s">
        <v>14</v>
      </c>
      <c r="D13" s="1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4">
        <v>24529</v>
      </c>
      <c r="B14" s="14">
        <v>100066</v>
      </c>
      <c r="C14" s="3" t="s">
        <v>14</v>
      </c>
      <c r="D14" s="1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4">
        <v>24529</v>
      </c>
      <c r="B15" s="14">
        <v>100068</v>
      </c>
      <c r="C15" s="3" t="s">
        <v>14</v>
      </c>
      <c r="D15" s="13" t="s">
        <v>23</v>
      </c>
      <c r="E15" s="3">
        <v>300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4">
        <v>24529</v>
      </c>
      <c r="B16" s="14">
        <v>100070</v>
      </c>
      <c r="C16" s="3" t="s">
        <v>14</v>
      </c>
      <c r="D16" s="1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4">
        <v>24529</v>
      </c>
      <c r="B17" s="14">
        <v>100071</v>
      </c>
      <c r="C17" s="3" t="s">
        <v>14</v>
      </c>
      <c r="D17" s="1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4">
        <v>24529</v>
      </c>
      <c r="B18" s="14">
        <v>100072</v>
      </c>
      <c r="C18" s="3" t="s">
        <v>14</v>
      </c>
      <c r="D18" s="13" t="s">
        <v>26</v>
      </c>
      <c r="E18" s="3"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4">
        <v>24529</v>
      </c>
      <c r="B19" s="14">
        <v>100073</v>
      </c>
      <c r="C19" s="15" t="s">
        <v>27</v>
      </c>
      <c r="D19" s="16" t="s">
        <v>28</v>
      </c>
      <c r="E19" s="15">
        <v>-100</v>
      </c>
      <c r="F19" s="17"/>
      <c r="G19" s="17"/>
      <c r="H19" s="17"/>
      <c r="I19" s="17"/>
      <c r="J19" s="17"/>
      <c r="K19" s="17"/>
      <c r="L19" s="17"/>
      <c r="M19" s="1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">
      <c r="C22" t="s">
        <v>30</v>
      </c>
      <c r="F22" s="18">
        <f>SUM($F$7:$F$19)</f>
        <v>0</v>
      </c>
      <c r="G22" s="18">
        <f>SUM($G$7:$G$19)</f>
        <v>0</v>
      </c>
      <c r="H22" s="18">
        <f>SUM($H$7:$H$19)</f>
        <v>0</v>
      </c>
      <c r="I22" s="18">
        <f>SUM($I$7:$I$19)</f>
        <v>0</v>
      </c>
      <c r="J22" s="18">
        <f>SUM($J$7:$J$19)</f>
        <v>0</v>
      </c>
      <c r="K22" s="18">
        <f>SUM($K$7:$K$19)</f>
        <v>0</v>
      </c>
      <c r="L22" s="18">
        <f>SUM($L$7:$L$19)</f>
        <v>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Judge2!$E$7</formula>
    </cfRule>
    <cfRule type="cellIs" priority="2" dxfId="5" operator="equal" stopIfTrue="1">
      <formula>""</formula>
    </cfRule>
  </conditionalFormatting>
  <conditionalFormatting sqref="E8:L8">
    <cfRule type="cellIs" priority="3" dxfId="3" operator="greaterThan" stopIfTrue="1">
      <formula>Judge2!$E$8</formula>
    </cfRule>
    <cfRule type="cellIs" priority="4" dxfId="5" operator="equal" stopIfTrue="1">
      <formula>""</formula>
    </cfRule>
  </conditionalFormatting>
  <conditionalFormatting sqref="E9:L9">
    <cfRule type="cellIs" priority="5" dxfId="3" operator="greaterThan" stopIfTrue="1">
      <formula>Judge2!$E$9</formula>
    </cfRule>
    <cfRule type="cellIs" priority="6" dxfId="5" operator="equal" stopIfTrue="1">
      <formula>""</formula>
    </cfRule>
  </conditionalFormatting>
  <conditionalFormatting sqref="E10:L10">
    <cfRule type="cellIs" priority="7" dxfId="3" operator="greaterThan" stopIfTrue="1">
      <formula>Judge2!$E$10</formula>
    </cfRule>
    <cfRule type="cellIs" priority="8" dxfId="5" operator="equal" stopIfTrue="1">
      <formula>""</formula>
    </cfRule>
  </conditionalFormatting>
  <conditionalFormatting sqref="E11:L11">
    <cfRule type="cellIs" priority="9" dxfId="3" operator="greaterThan" stopIfTrue="1">
      <formula>Judge2!$E$11</formula>
    </cfRule>
    <cfRule type="cellIs" priority="10" dxfId="5" operator="equal" stopIfTrue="1">
      <formula>""</formula>
    </cfRule>
  </conditionalFormatting>
  <conditionalFormatting sqref="E12:L12">
    <cfRule type="cellIs" priority="11" dxfId="3" operator="greaterThan" stopIfTrue="1">
      <formula>Judge2!$E$12</formula>
    </cfRule>
    <cfRule type="cellIs" priority="12" dxfId="5" operator="equal" stopIfTrue="1">
      <formula>""</formula>
    </cfRule>
  </conditionalFormatting>
  <conditionalFormatting sqref="E13:L13">
    <cfRule type="cellIs" priority="13" dxfId="3" operator="greaterThan" stopIfTrue="1">
      <formula>Judge2!$E$13</formula>
    </cfRule>
    <cfRule type="cellIs" priority="14" dxfId="5" operator="equal" stopIfTrue="1">
      <formula>""</formula>
    </cfRule>
  </conditionalFormatting>
  <conditionalFormatting sqref="E14:L14">
    <cfRule type="cellIs" priority="15" dxfId="3" operator="greaterThan" stopIfTrue="1">
      <formula>Judge2!$E$14</formula>
    </cfRule>
    <cfRule type="cellIs" priority="16" dxfId="5" operator="equal" stopIfTrue="1">
      <formula>""</formula>
    </cfRule>
  </conditionalFormatting>
  <conditionalFormatting sqref="E15:L15">
    <cfRule type="cellIs" priority="17" dxfId="3" operator="greaterThan" stopIfTrue="1">
      <formula>Judge2!$E$15</formula>
    </cfRule>
    <cfRule type="cellIs" priority="18" dxfId="5" operator="equal" stopIfTrue="1">
      <formula>""</formula>
    </cfRule>
  </conditionalFormatting>
  <conditionalFormatting sqref="E16:L16">
    <cfRule type="cellIs" priority="19" dxfId="3" operator="greaterThan" stopIfTrue="1">
      <formula>Judge2!$E$16</formula>
    </cfRule>
    <cfRule type="cellIs" priority="20" dxfId="5" operator="equal" stopIfTrue="1">
      <formula>""</formula>
    </cfRule>
  </conditionalFormatting>
  <conditionalFormatting sqref="E17:L17">
    <cfRule type="cellIs" priority="21" dxfId="3" operator="greaterThan" stopIfTrue="1">
      <formula>Judge2!$E$17</formula>
    </cfRule>
    <cfRule type="cellIs" priority="22" dxfId="5" operator="equal" stopIfTrue="1">
      <formula>""</formula>
    </cfRule>
  </conditionalFormatting>
  <conditionalFormatting sqref="E18:L18">
    <cfRule type="cellIs" priority="23" dxfId="3" operator="greaterThan" stopIfTrue="1">
      <formula>Judge2!$E$18</formula>
    </cfRule>
    <cfRule type="cellIs" priority="24" dxfId="5" operator="equal" stopIfTrue="1">
      <formula>""</formula>
    </cfRule>
  </conditionalFormatting>
  <conditionalFormatting sqref="E19:L19">
    <cfRule type="cellIs" priority="25" dxfId="3" operator="lessThan" stopIfTrue="1">
      <formula>Judge2!$E$19</formula>
    </cfRule>
    <cfRule type="cellIs" priority="26" dxfId="3" operator="greaterThan" stopIfTrue="1">
      <formula>0</formula>
    </cfRule>
  </conditionalFormatting>
  <conditionalFormatting sqref="C22:L22">
    <cfRule type="cellIs" priority="27" dxfId="2" operator="equal" stopIfTrue="1">
      <formula>Judge2!$D$24</formula>
    </cfRule>
    <cfRule type="cellIs" priority="28" dxfId="1" operator="equal" stopIfTrue="1">
      <formula>Judge2!$D$25</formula>
    </cfRule>
    <cfRule type="cellIs" priority="29" dxfId="0" operator="equal" stopIfTrue="1">
      <formula>Judge2!$D$26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5" sqref="F45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38</v>
      </c>
    </row>
    <row r="6" spans="1:12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7444</v>
      </c>
      <c r="G6" s="1">
        <v>7756</v>
      </c>
      <c r="H6" s="1">
        <v>7781</v>
      </c>
      <c r="I6" s="1">
        <v>8105</v>
      </c>
      <c r="J6" s="1">
        <v>8312</v>
      </c>
      <c r="K6" s="1">
        <v>8317</v>
      </c>
      <c r="L6" s="1">
        <v>8324</v>
      </c>
    </row>
    <row r="7" spans="1:78" ht="12">
      <c r="A7" s="14">
        <v>24529</v>
      </c>
      <c r="B7" s="14">
        <v>100058</v>
      </c>
      <c r="C7" s="12" t="s">
        <v>14</v>
      </c>
      <c r="D7" s="1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4">
        <v>24529</v>
      </c>
      <c r="B8" s="14">
        <v>100059</v>
      </c>
      <c r="C8" s="3" t="s">
        <v>14</v>
      </c>
      <c r="D8" s="1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4">
        <v>24529</v>
      </c>
      <c r="B9" s="14">
        <v>100061</v>
      </c>
      <c r="C9" s="3" t="s">
        <v>14</v>
      </c>
      <c r="D9" s="1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4">
        <v>24529</v>
      </c>
      <c r="B10" s="14">
        <v>100062</v>
      </c>
      <c r="C10" s="3" t="s">
        <v>14</v>
      </c>
      <c r="D10" s="1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4">
        <v>24529</v>
      </c>
      <c r="B11" s="14">
        <v>100063</v>
      </c>
      <c r="C11" s="3" t="s">
        <v>14</v>
      </c>
      <c r="D11" s="1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4">
        <v>24529</v>
      </c>
      <c r="B12" s="14">
        <v>100064</v>
      </c>
      <c r="C12" s="3" t="s">
        <v>14</v>
      </c>
      <c r="D12" s="13" t="s">
        <v>20</v>
      </c>
      <c r="E12" s="3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4">
        <v>24529</v>
      </c>
      <c r="B13" s="14">
        <v>100065</v>
      </c>
      <c r="C13" s="3" t="s">
        <v>14</v>
      </c>
      <c r="D13" s="1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4">
        <v>24529</v>
      </c>
      <c r="B14" s="14">
        <v>100066</v>
      </c>
      <c r="C14" s="3" t="s">
        <v>14</v>
      </c>
      <c r="D14" s="1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4">
        <v>24529</v>
      </c>
      <c r="B15" s="14">
        <v>100068</v>
      </c>
      <c r="C15" s="3" t="s">
        <v>14</v>
      </c>
      <c r="D15" s="13" t="s">
        <v>23</v>
      </c>
      <c r="E15" s="3">
        <v>300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4">
        <v>24529</v>
      </c>
      <c r="B16" s="14">
        <v>100070</v>
      </c>
      <c r="C16" s="3" t="s">
        <v>14</v>
      </c>
      <c r="D16" s="1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4">
        <v>24529</v>
      </c>
      <c r="B17" s="14">
        <v>100071</v>
      </c>
      <c r="C17" s="3" t="s">
        <v>14</v>
      </c>
      <c r="D17" s="1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4">
        <v>24529</v>
      </c>
      <c r="B18" s="14">
        <v>100072</v>
      </c>
      <c r="C18" s="3" t="s">
        <v>14</v>
      </c>
      <c r="D18" s="13" t="s">
        <v>26</v>
      </c>
      <c r="E18" s="3"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4">
        <v>24529</v>
      </c>
      <c r="B19" s="14">
        <v>100073</v>
      </c>
      <c r="C19" s="15" t="s">
        <v>27</v>
      </c>
      <c r="D19" s="16" t="s">
        <v>28</v>
      </c>
      <c r="E19" s="15">
        <v>-100</v>
      </c>
      <c r="F19" s="17"/>
      <c r="G19" s="17"/>
      <c r="H19" s="17"/>
      <c r="I19" s="17"/>
      <c r="J19" s="17"/>
      <c r="K19" s="17"/>
      <c r="L19" s="17"/>
      <c r="M19" s="1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">
      <c r="C22" t="s">
        <v>30</v>
      </c>
      <c r="F22" s="18">
        <f>SUM($F$7:$F$19)</f>
        <v>0</v>
      </c>
      <c r="G22" s="18">
        <f>SUM($G$7:$G$19)</f>
        <v>0</v>
      </c>
      <c r="H22" s="18">
        <f>SUM($H$7:$H$19)</f>
        <v>0</v>
      </c>
      <c r="I22" s="18">
        <f>SUM($I$7:$I$19)</f>
        <v>0</v>
      </c>
      <c r="J22" s="18">
        <f>SUM($J$7:$J$19)</f>
        <v>0</v>
      </c>
      <c r="K22" s="18">
        <f>SUM($K$7:$K$19)</f>
        <v>0</v>
      </c>
      <c r="L22" s="18">
        <f>SUM($L$7:$L$19)</f>
        <v>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Judge3!$E$7</formula>
    </cfRule>
    <cfRule type="cellIs" priority="2" dxfId="5" operator="equal" stopIfTrue="1">
      <formula>""</formula>
    </cfRule>
  </conditionalFormatting>
  <conditionalFormatting sqref="E8:L8">
    <cfRule type="cellIs" priority="3" dxfId="3" operator="greaterThan" stopIfTrue="1">
      <formula>Judge3!$E$8</formula>
    </cfRule>
    <cfRule type="cellIs" priority="4" dxfId="5" operator="equal" stopIfTrue="1">
      <formula>""</formula>
    </cfRule>
  </conditionalFormatting>
  <conditionalFormatting sqref="E9:L9">
    <cfRule type="cellIs" priority="5" dxfId="3" operator="greaterThan" stopIfTrue="1">
      <formula>Judge3!$E$9</formula>
    </cfRule>
    <cfRule type="cellIs" priority="6" dxfId="5" operator="equal" stopIfTrue="1">
      <formula>""</formula>
    </cfRule>
  </conditionalFormatting>
  <conditionalFormatting sqref="E10:L10">
    <cfRule type="cellIs" priority="7" dxfId="3" operator="greaterThan" stopIfTrue="1">
      <formula>Judge3!$E$10</formula>
    </cfRule>
    <cfRule type="cellIs" priority="8" dxfId="5" operator="equal" stopIfTrue="1">
      <formula>""</formula>
    </cfRule>
  </conditionalFormatting>
  <conditionalFormatting sqref="E11:L11">
    <cfRule type="cellIs" priority="9" dxfId="3" operator="greaterThan" stopIfTrue="1">
      <formula>Judge3!$E$11</formula>
    </cfRule>
    <cfRule type="cellIs" priority="10" dxfId="5" operator="equal" stopIfTrue="1">
      <formula>""</formula>
    </cfRule>
  </conditionalFormatting>
  <conditionalFormatting sqref="E12:L12">
    <cfRule type="cellIs" priority="11" dxfId="3" operator="greaterThan" stopIfTrue="1">
      <formula>Judge3!$E$12</formula>
    </cfRule>
    <cfRule type="cellIs" priority="12" dxfId="5" operator="equal" stopIfTrue="1">
      <formula>""</formula>
    </cfRule>
  </conditionalFormatting>
  <conditionalFormatting sqref="E13:L13">
    <cfRule type="cellIs" priority="13" dxfId="3" operator="greaterThan" stopIfTrue="1">
      <formula>Judge3!$E$13</formula>
    </cfRule>
    <cfRule type="cellIs" priority="14" dxfId="5" operator="equal" stopIfTrue="1">
      <formula>""</formula>
    </cfRule>
  </conditionalFormatting>
  <conditionalFormatting sqref="E14:L14">
    <cfRule type="cellIs" priority="15" dxfId="3" operator="greaterThan" stopIfTrue="1">
      <formula>Judge3!$E$14</formula>
    </cfRule>
    <cfRule type="cellIs" priority="16" dxfId="5" operator="equal" stopIfTrue="1">
      <formula>""</formula>
    </cfRule>
  </conditionalFormatting>
  <conditionalFormatting sqref="E15:L15">
    <cfRule type="cellIs" priority="17" dxfId="3" operator="greaterThan" stopIfTrue="1">
      <formula>Judge3!$E$15</formula>
    </cfRule>
    <cfRule type="cellIs" priority="18" dxfId="5" operator="equal" stopIfTrue="1">
      <formula>""</formula>
    </cfRule>
  </conditionalFormatting>
  <conditionalFormatting sqref="E16:L16">
    <cfRule type="cellIs" priority="19" dxfId="3" operator="greaterThan" stopIfTrue="1">
      <formula>Judge3!$E$16</formula>
    </cfRule>
    <cfRule type="cellIs" priority="20" dxfId="5" operator="equal" stopIfTrue="1">
      <formula>""</formula>
    </cfRule>
  </conditionalFormatting>
  <conditionalFormatting sqref="E17:L17">
    <cfRule type="cellIs" priority="21" dxfId="3" operator="greaterThan" stopIfTrue="1">
      <formula>Judge3!$E$17</formula>
    </cfRule>
    <cfRule type="cellIs" priority="22" dxfId="5" operator="equal" stopIfTrue="1">
      <formula>""</formula>
    </cfRule>
  </conditionalFormatting>
  <conditionalFormatting sqref="E18:L18">
    <cfRule type="cellIs" priority="23" dxfId="3" operator="greaterThan" stopIfTrue="1">
      <formula>Judge3!$E$18</formula>
    </cfRule>
    <cfRule type="cellIs" priority="24" dxfId="5" operator="equal" stopIfTrue="1">
      <formula>""</formula>
    </cfRule>
  </conditionalFormatting>
  <conditionalFormatting sqref="E19:L19">
    <cfRule type="cellIs" priority="25" dxfId="3" operator="lessThan" stopIfTrue="1">
      <formula>Judge3!$E$19</formula>
    </cfRule>
    <cfRule type="cellIs" priority="26" dxfId="3" operator="greaterThan" stopIfTrue="1">
      <formula>0</formula>
    </cfRule>
  </conditionalFormatting>
  <conditionalFormatting sqref="C22:L22">
    <cfRule type="cellIs" priority="27" dxfId="2" operator="equal" stopIfTrue="1">
      <formula>Judge3!$D$24</formula>
    </cfRule>
    <cfRule type="cellIs" priority="28" dxfId="1" operator="equal" stopIfTrue="1">
      <formula>Judge3!$D$25</formula>
    </cfRule>
    <cfRule type="cellIs" priority="29" dxfId="0" operator="equal" stopIfTrue="1">
      <formula>Judge3!$D$26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38</v>
      </c>
    </row>
    <row r="6" spans="1:12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7444</v>
      </c>
      <c r="G6" s="1">
        <v>7756</v>
      </c>
      <c r="H6" s="1">
        <v>7781</v>
      </c>
      <c r="I6" s="1">
        <v>8105</v>
      </c>
      <c r="J6" s="1">
        <v>8312</v>
      </c>
      <c r="K6" s="1">
        <v>8317</v>
      </c>
      <c r="L6" s="1">
        <v>8324</v>
      </c>
    </row>
    <row r="7" spans="1:78" ht="12">
      <c r="A7" s="14">
        <v>24529</v>
      </c>
      <c r="B7" s="14">
        <v>100058</v>
      </c>
      <c r="C7" s="12" t="s">
        <v>14</v>
      </c>
      <c r="D7" s="1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4">
        <v>24529</v>
      </c>
      <c r="B8" s="14">
        <v>100059</v>
      </c>
      <c r="C8" s="3" t="s">
        <v>14</v>
      </c>
      <c r="D8" s="1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4">
        <v>24529</v>
      </c>
      <c r="B9" s="14">
        <v>100061</v>
      </c>
      <c r="C9" s="3" t="s">
        <v>14</v>
      </c>
      <c r="D9" s="1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4">
        <v>24529</v>
      </c>
      <c r="B10" s="14">
        <v>100062</v>
      </c>
      <c r="C10" s="3" t="s">
        <v>14</v>
      </c>
      <c r="D10" s="1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4">
        <v>24529</v>
      </c>
      <c r="B11" s="14">
        <v>100063</v>
      </c>
      <c r="C11" s="3" t="s">
        <v>14</v>
      </c>
      <c r="D11" s="1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4">
        <v>24529</v>
      </c>
      <c r="B12" s="14">
        <v>100064</v>
      </c>
      <c r="C12" s="3" t="s">
        <v>14</v>
      </c>
      <c r="D12" s="13" t="s">
        <v>20</v>
      </c>
      <c r="E12" s="3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4">
        <v>24529</v>
      </c>
      <c r="B13" s="14">
        <v>100065</v>
      </c>
      <c r="C13" s="3" t="s">
        <v>14</v>
      </c>
      <c r="D13" s="1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4">
        <v>24529</v>
      </c>
      <c r="B14" s="14">
        <v>100066</v>
      </c>
      <c r="C14" s="3" t="s">
        <v>14</v>
      </c>
      <c r="D14" s="1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4">
        <v>24529</v>
      </c>
      <c r="B15" s="14">
        <v>100068</v>
      </c>
      <c r="C15" s="3" t="s">
        <v>14</v>
      </c>
      <c r="D15" s="13" t="s">
        <v>23</v>
      </c>
      <c r="E15" s="3">
        <v>300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4">
        <v>24529</v>
      </c>
      <c r="B16" s="14">
        <v>100070</v>
      </c>
      <c r="C16" s="3" t="s">
        <v>14</v>
      </c>
      <c r="D16" s="1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4">
        <v>24529</v>
      </c>
      <c r="B17" s="14">
        <v>100071</v>
      </c>
      <c r="C17" s="3" t="s">
        <v>14</v>
      </c>
      <c r="D17" s="1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4">
        <v>24529</v>
      </c>
      <c r="B18" s="14">
        <v>100072</v>
      </c>
      <c r="C18" s="3" t="s">
        <v>14</v>
      </c>
      <c r="D18" s="13" t="s">
        <v>26</v>
      </c>
      <c r="E18" s="3"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4">
        <v>24529</v>
      </c>
      <c r="B19" s="14">
        <v>100073</v>
      </c>
      <c r="C19" s="15" t="s">
        <v>27</v>
      </c>
      <c r="D19" s="16" t="s">
        <v>28</v>
      </c>
      <c r="E19" s="15">
        <v>-100</v>
      </c>
      <c r="F19" s="17"/>
      <c r="G19" s="17"/>
      <c r="H19" s="17"/>
      <c r="I19" s="17"/>
      <c r="J19" s="17"/>
      <c r="K19" s="17"/>
      <c r="L19" s="17"/>
      <c r="M19" s="1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">
      <c r="C22" t="s">
        <v>30</v>
      </c>
      <c r="F22" s="18">
        <f>SUM($F$7:$F$19)</f>
        <v>0</v>
      </c>
      <c r="G22" s="18">
        <f>SUM($G$7:$G$19)</f>
        <v>0</v>
      </c>
      <c r="H22" s="18">
        <f>SUM($H$7:$H$19)</f>
        <v>0</v>
      </c>
      <c r="I22" s="18">
        <f>SUM($I$7:$I$19)</f>
        <v>0</v>
      </c>
      <c r="J22" s="18">
        <f>SUM($J$7:$J$19)</f>
        <v>0</v>
      </c>
      <c r="K22" s="18">
        <f>SUM($K$7:$K$19)</f>
        <v>0</v>
      </c>
      <c r="L22" s="18">
        <f>SUM($L$7:$L$19)</f>
        <v>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Judge4!$E$7</formula>
    </cfRule>
    <cfRule type="cellIs" priority="2" dxfId="5" operator="equal" stopIfTrue="1">
      <formula>""</formula>
    </cfRule>
  </conditionalFormatting>
  <conditionalFormatting sqref="E8:L8">
    <cfRule type="cellIs" priority="3" dxfId="3" operator="greaterThan" stopIfTrue="1">
      <formula>Judge4!$E$8</formula>
    </cfRule>
    <cfRule type="cellIs" priority="4" dxfId="5" operator="equal" stopIfTrue="1">
      <formula>""</formula>
    </cfRule>
  </conditionalFormatting>
  <conditionalFormatting sqref="E9:L9">
    <cfRule type="cellIs" priority="5" dxfId="3" operator="greaterThan" stopIfTrue="1">
      <formula>Judge4!$E$9</formula>
    </cfRule>
    <cfRule type="cellIs" priority="6" dxfId="5" operator="equal" stopIfTrue="1">
      <formula>""</formula>
    </cfRule>
  </conditionalFormatting>
  <conditionalFormatting sqref="E10:L10">
    <cfRule type="cellIs" priority="7" dxfId="3" operator="greaterThan" stopIfTrue="1">
      <formula>Judge4!$E$10</formula>
    </cfRule>
    <cfRule type="cellIs" priority="8" dxfId="5" operator="equal" stopIfTrue="1">
      <formula>""</formula>
    </cfRule>
  </conditionalFormatting>
  <conditionalFormatting sqref="E11:L11">
    <cfRule type="cellIs" priority="9" dxfId="3" operator="greaterThan" stopIfTrue="1">
      <formula>Judge4!$E$11</formula>
    </cfRule>
    <cfRule type="cellIs" priority="10" dxfId="5" operator="equal" stopIfTrue="1">
      <formula>""</formula>
    </cfRule>
  </conditionalFormatting>
  <conditionalFormatting sqref="E12:L12">
    <cfRule type="cellIs" priority="11" dxfId="3" operator="greaterThan" stopIfTrue="1">
      <formula>Judge4!$E$12</formula>
    </cfRule>
    <cfRule type="cellIs" priority="12" dxfId="5" operator="equal" stopIfTrue="1">
      <formula>""</formula>
    </cfRule>
  </conditionalFormatting>
  <conditionalFormatting sqref="E13:L13">
    <cfRule type="cellIs" priority="13" dxfId="3" operator="greaterThan" stopIfTrue="1">
      <formula>Judge4!$E$13</formula>
    </cfRule>
    <cfRule type="cellIs" priority="14" dxfId="5" operator="equal" stopIfTrue="1">
      <formula>""</formula>
    </cfRule>
  </conditionalFormatting>
  <conditionalFormatting sqref="E14:L14">
    <cfRule type="cellIs" priority="15" dxfId="3" operator="greaterThan" stopIfTrue="1">
      <formula>Judge4!$E$14</formula>
    </cfRule>
    <cfRule type="cellIs" priority="16" dxfId="5" operator="equal" stopIfTrue="1">
      <formula>""</formula>
    </cfRule>
  </conditionalFormatting>
  <conditionalFormatting sqref="E15:L15">
    <cfRule type="cellIs" priority="17" dxfId="3" operator="greaterThan" stopIfTrue="1">
      <formula>Judge4!$E$15</formula>
    </cfRule>
    <cfRule type="cellIs" priority="18" dxfId="5" operator="equal" stopIfTrue="1">
      <formula>""</formula>
    </cfRule>
  </conditionalFormatting>
  <conditionalFormatting sqref="E16:L16">
    <cfRule type="cellIs" priority="19" dxfId="3" operator="greaterThan" stopIfTrue="1">
      <formula>Judge4!$E$16</formula>
    </cfRule>
    <cfRule type="cellIs" priority="20" dxfId="5" operator="equal" stopIfTrue="1">
      <formula>""</formula>
    </cfRule>
  </conditionalFormatting>
  <conditionalFormatting sqref="E17:L17">
    <cfRule type="cellIs" priority="21" dxfId="3" operator="greaterThan" stopIfTrue="1">
      <formula>Judge4!$E$17</formula>
    </cfRule>
    <cfRule type="cellIs" priority="22" dxfId="5" operator="equal" stopIfTrue="1">
      <formula>""</formula>
    </cfRule>
  </conditionalFormatting>
  <conditionalFormatting sqref="E18:L18">
    <cfRule type="cellIs" priority="23" dxfId="3" operator="greaterThan" stopIfTrue="1">
      <formula>Judge4!$E$18</formula>
    </cfRule>
    <cfRule type="cellIs" priority="24" dxfId="5" operator="equal" stopIfTrue="1">
      <formula>""</formula>
    </cfRule>
  </conditionalFormatting>
  <conditionalFormatting sqref="E19:L19">
    <cfRule type="cellIs" priority="25" dxfId="3" operator="lessThan" stopIfTrue="1">
      <formula>Judge4!$E$19</formula>
    </cfRule>
    <cfRule type="cellIs" priority="26" dxfId="3" operator="greaterThan" stopIfTrue="1">
      <formula>0</formula>
    </cfRule>
  </conditionalFormatting>
  <conditionalFormatting sqref="C22:L22">
    <cfRule type="cellIs" priority="27" dxfId="2" operator="equal" stopIfTrue="1">
      <formula>Judge4!$D$24</formula>
    </cfRule>
    <cfRule type="cellIs" priority="28" dxfId="1" operator="equal" stopIfTrue="1">
      <formula>Judge4!$D$25</formula>
    </cfRule>
    <cfRule type="cellIs" priority="29" dxfId="0" operator="equal" stopIfTrue="1">
      <formula>Judge4!$D$26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38</v>
      </c>
    </row>
    <row r="6" spans="1:12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7444</v>
      </c>
      <c r="G6" s="1">
        <v>7756</v>
      </c>
      <c r="H6" s="1">
        <v>7781</v>
      </c>
      <c r="I6" s="1">
        <v>8105</v>
      </c>
      <c r="J6" s="1">
        <v>8312</v>
      </c>
      <c r="K6" s="1">
        <v>8317</v>
      </c>
      <c r="L6" s="1">
        <v>8324</v>
      </c>
    </row>
    <row r="7" spans="1:78" ht="12">
      <c r="A7" s="14">
        <v>24529</v>
      </c>
      <c r="B7" s="14">
        <v>100058</v>
      </c>
      <c r="C7" s="12" t="s">
        <v>14</v>
      </c>
      <c r="D7" s="1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4">
        <v>24529</v>
      </c>
      <c r="B8" s="14">
        <v>100059</v>
      </c>
      <c r="C8" s="3" t="s">
        <v>14</v>
      </c>
      <c r="D8" s="1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4">
        <v>24529</v>
      </c>
      <c r="B9" s="14">
        <v>100061</v>
      </c>
      <c r="C9" s="3" t="s">
        <v>14</v>
      </c>
      <c r="D9" s="1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4">
        <v>24529</v>
      </c>
      <c r="B10" s="14">
        <v>100062</v>
      </c>
      <c r="C10" s="3" t="s">
        <v>14</v>
      </c>
      <c r="D10" s="1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4">
        <v>24529</v>
      </c>
      <c r="B11" s="14">
        <v>100063</v>
      </c>
      <c r="C11" s="3" t="s">
        <v>14</v>
      </c>
      <c r="D11" s="1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4">
        <v>24529</v>
      </c>
      <c r="B12" s="14">
        <v>100064</v>
      </c>
      <c r="C12" s="3" t="s">
        <v>14</v>
      </c>
      <c r="D12" s="13" t="s">
        <v>20</v>
      </c>
      <c r="E12" s="3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4">
        <v>24529</v>
      </c>
      <c r="B13" s="14">
        <v>100065</v>
      </c>
      <c r="C13" s="3" t="s">
        <v>14</v>
      </c>
      <c r="D13" s="1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4">
        <v>24529</v>
      </c>
      <c r="B14" s="14">
        <v>100066</v>
      </c>
      <c r="C14" s="3" t="s">
        <v>14</v>
      </c>
      <c r="D14" s="1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4">
        <v>24529</v>
      </c>
      <c r="B15" s="14">
        <v>100068</v>
      </c>
      <c r="C15" s="3" t="s">
        <v>14</v>
      </c>
      <c r="D15" s="13" t="s">
        <v>23</v>
      </c>
      <c r="E15" s="3">
        <v>300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4">
        <v>24529</v>
      </c>
      <c r="B16" s="14">
        <v>100070</v>
      </c>
      <c r="C16" s="3" t="s">
        <v>14</v>
      </c>
      <c r="D16" s="1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4">
        <v>24529</v>
      </c>
      <c r="B17" s="14">
        <v>100071</v>
      </c>
      <c r="C17" s="3" t="s">
        <v>14</v>
      </c>
      <c r="D17" s="1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4">
        <v>24529</v>
      </c>
      <c r="B18" s="14">
        <v>100072</v>
      </c>
      <c r="C18" s="3" t="s">
        <v>14</v>
      </c>
      <c r="D18" s="13" t="s">
        <v>26</v>
      </c>
      <c r="E18" s="3"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4">
        <v>24529</v>
      </c>
      <c r="B19" s="14">
        <v>100073</v>
      </c>
      <c r="C19" s="15" t="s">
        <v>27</v>
      </c>
      <c r="D19" s="16" t="s">
        <v>28</v>
      </c>
      <c r="E19" s="15">
        <v>-100</v>
      </c>
      <c r="F19" s="17"/>
      <c r="G19" s="17"/>
      <c r="H19" s="17"/>
      <c r="I19" s="17"/>
      <c r="J19" s="17"/>
      <c r="K19" s="17"/>
      <c r="L19" s="17"/>
      <c r="M19" s="1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">
      <c r="C22" t="s">
        <v>30</v>
      </c>
      <c r="F22" s="18">
        <f>SUM($F$7:$F$19)</f>
        <v>0</v>
      </c>
      <c r="G22" s="18">
        <f>SUM($G$7:$G$19)</f>
        <v>0</v>
      </c>
      <c r="H22" s="18">
        <f>SUM($H$7:$H$19)</f>
        <v>0</v>
      </c>
      <c r="I22" s="18">
        <f>SUM($I$7:$I$19)</f>
        <v>0</v>
      </c>
      <c r="J22" s="18">
        <f>SUM($J$7:$J$19)</f>
        <v>0</v>
      </c>
      <c r="K22" s="18">
        <f>SUM($K$7:$K$19)</f>
        <v>0</v>
      </c>
      <c r="L22" s="18">
        <f>SUM($L$7:$L$19)</f>
        <v>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Judge5!$E$7</formula>
    </cfRule>
    <cfRule type="cellIs" priority="2" dxfId="5" operator="equal" stopIfTrue="1">
      <formula>""</formula>
    </cfRule>
  </conditionalFormatting>
  <conditionalFormatting sqref="E8:L8">
    <cfRule type="cellIs" priority="3" dxfId="3" operator="greaterThan" stopIfTrue="1">
      <formula>Judge5!$E$8</formula>
    </cfRule>
    <cfRule type="cellIs" priority="4" dxfId="5" operator="equal" stopIfTrue="1">
      <formula>""</formula>
    </cfRule>
  </conditionalFormatting>
  <conditionalFormatting sqref="E9:L9">
    <cfRule type="cellIs" priority="5" dxfId="3" operator="greaterThan" stopIfTrue="1">
      <formula>Judge5!$E$9</formula>
    </cfRule>
    <cfRule type="cellIs" priority="6" dxfId="5" operator="equal" stopIfTrue="1">
      <formula>""</formula>
    </cfRule>
  </conditionalFormatting>
  <conditionalFormatting sqref="E10:L10">
    <cfRule type="cellIs" priority="7" dxfId="3" operator="greaterThan" stopIfTrue="1">
      <formula>Judge5!$E$10</formula>
    </cfRule>
    <cfRule type="cellIs" priority="8" dxfId="5" operator="equal" stopIfTrue="1">
      <formula>""</formula>
    </cfRule>
  </conditionalFormatting>
  <conditionalFormatting sqref="E11:L11">
    <cfRule type="cellIs" priority="9" dxfId="3" operator="greaterThan" stopIfTrue="1">
      <formula>Judge5!$E$11</formula>
    </cfRule>
    <cfRule type="cellIs" priority="10" dxfId="5" operator="equal" stopIfTrue="1">
      <formula>""</formula>
    </cfRule>
  </conditionalFormatting>
  <conditionalFormatting sqref="E12:L12">
    <cfRule type="cellIs" priority="11" dxfId="3" operator="greaterThan" stopIfTrue="1">
      <formula>Judge5!$E$12</formula>
    </cfRule>
    <cfRule type="cellIs" priority="12" dxfId="5" operator="equal" stopIfTrue="1">
      <formula>""</formula>
    </cfRule>
  </conditionalFormatting>
  <conditionalFormatting sqref="E13:L13">
    <cfRule type="cellIs" priority="13" dxfId="3" operator="greaterThan" stopIfTrue="1">
      <formula>Judge5!$E$13</formula>
    </cfRule>
    <cfRule type="cellIs" priority="14" dxfId="5" operator="equal" stopIfTrue="1">
      <formula>""</formula>
    </cfRule>
  </conditionalFormatting>
  <conditionalFormatting sqref="E14:L14">
    <cfRule type="cellIs" priority="15" dxfId="3" operator="greaterThan" stopIfTrue="1">
      <formula>Judge5!$E$14</formula>
    </cfRule>
    <cfRule type="cellIs" priority="16" dxfId="5" operator="equal" stopIfTrue="1">
      <formula>""</formula>
    </cfRule>
  </conditionalFormatting>
  <conditionalFormatting sqref="E15:L15">
    <cfRule type="cellIs" priority="17" dxfId="3" operator="greaterThan" stopIfTrue="1">
      <formula>Judge5!$E$15</formula>
    </cfRule>
    <cfRule type="cellIs" priority="18" dxfId="5" operator="equal" stopIfTrue="1">
      <formula>""</formula>
    </cfRule>
  </conditionalFormatting>
  <conditionalFormatting sqref="E16:L16">
    <cfRule type="cellIs" priority="19" dxfId="3" operator="greaterThan" stopIfTrue="1">
      <formula>Judge5!$E$16</formula>
    </cfRule>
    <cfRule type="cellIs" priority="20" dxfId="5" operator="equal" stopIfTrue="1">
      <formula>""</formula>
    </cfRule>
  </conditionalFormatting>
  <conditionalFormatting sqref="E17:L17">
    <cfRule type="cellIs" priority="21" dxfId="3" operator="greaterThan" stopIfTrue="1">
      <formula>Judge5!$E$17</formula>
    </cfRule>
    <cfRule type="cellIs" priority="22" dxfId="5" operator="equal" stopIfTrue="1">
      <formula>""</formula>
    </cfRule>
  </conditionalFormatting>
  <conditionalFormatting sqref="E18:L18">
    <cfRule type="cellIs" priority="23" dxfId="3" operator="greaterThan" stopIfTrue="1">
      <formula>Judge5!$E$18</formula>
    </cfRule>
    <cfRule type="cellIs" priority="24" dxfId="5" operator="equal" stopIfTrue="1">
      <formula>""</formula>
    </cfRule>
  </conditionalFormatting>
  <conditionalFormatting sqref="E19:L19">
    <cfRule type="cellIs" priority="25" dxfId="3" operator="lessThan" stopIfTrue="1">
      <formula>Judge5!$E$19</formula>
    </cfRule>
    <cfRule type="cellIs" priority="26" dxfId="3" operator="greaterThan" stopIfTrue="1">
      <formula>0</formula>
    </cfRule>
  </conditionalFormatting>
  <conditionalFormatting sqref="C22:L22">
    <cfRule type="cellIs" priority="27" dxfId="2" operator="equal" stopIfTrue="1">
      <formula>Judge5!$D$24</formula>
    </cfRule>
    <cfRule type="cellIs" priority="28" dxfId="1" operator="equal" stopIfTrue="1">
      <formula>Judge5!$D$25</formula>
    </cfRule>
    <cfRule type="cellIs" priority="29" dxfId="0" operator="equal" stopIfTrue="1">
      <formula>Judge5!$D$26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38</v>
      </c>
    </row>
    <row r="6" spans="1:12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7444</v>
      </c>
      <c r="G6" s="1">
        <v>7756</v>
      </c>
      <c r="H6" s="1">
        <v>7781</v>
      </c>
      <c r="I6" s="1">
        <v>8105</v>
      </c>
      <c r="J6" s="1">
        <v>8312</v>
      </c>
      <c r="K6" s="1">
        <v>8317</v>
      </c>
      <c r="L6" s="1">
        <v>8324</v>
      </c>
    </row>
    <row r="7" spans="1:78" ht="12">
      <c r="A7" s="14">
        <v>24529</v>
      </c>
      <c r="B7" s="14">
        <v>100058</v>
      </c>
      <c r="C7" s="12" t="s">
        <v>14</v>
      </c>
      <c r="D7" s="1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4">
        <v>24529</v>
      </c>
      <c r="B8" s="14">
        <v>100059</v>
      </c>
      <c r="C8" s="3" t="s">
        <v>14</v>
      </c>
      <c r="D8" s="1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4">
        <v>24529</v>
      </c>
      <c r="B9" s="14">
        <v>100061</v>
      </c>
      <c r="C9" s="3" t="s">
        <v>14</v>
      </c>
      <c r="D9" s="1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4">
        <v>24529</v>
      </c>
      <c r="B10" s="14">
        <v>100062</v>
      </c>
      <c r="C10" s="3" t="s">
        <v>14</v>
      </c>
      <c r="D10" s="1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4">
        <v>24529</v>
      </c>
      <c r="B11" s="14">
        <v>100063</v>
      </c>
      <c r="C11" s="3" t="s">
        <v>14</v>
      </c>
      <c r="D11" s="1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4">
        <v>24529</v>
      </c>
      <c r="B12" s="14">
        <v>100064</v>
      </c>
      <c r="C12" s="3" t="s">
        <v>14</v>
      </c>
      <c r="D12" s="13" t="s">
        <v>20</v>
      </c>
      <c r="E12" s="3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4">
        <v>24529</v>
      </c>
      <c r="B13" s="14">
        <v>100065</v>
      </c>
      <c r="C13" s="3" t="s">
        <v>14</v>
      </c>
      <c r="D13" s="1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4">
        <v>24529</v>
      </c>
      <c r="B14" s="14">
        <v>100066</v>
      </c>
      <c r="C14" s="3" t="s">
        <v>14</v>
      </c>
      <c r="D14" s="1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4">
        <v>24529</v>
      </c>
      <c r="B15" s="14">
        <v>100068</v>
      </c>
      <c r="C15" s="3" t="s">
        <v>14</v>
      </c>
      <c r="D15" s="13" t="s">
        <v>23</v>
      </c>
      <c r="E15" s="3">
        <v>300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4">
        <v>24529</v>
      </c>
      <c r="B16" s="14">
        <v>100070</v>
      </c>
      <c r="C16" s="3" t="s">
        <v>14</v>
      </c>
      <c r="D16" s="1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4">
        <v>24529</v>
      </c>
      <c r="B17" s="14">
        <v>100071</v>
      </c>
      <c r="C17" s="3" t="s">
        <v>14</v>
      </c>
      <c r="D17" s="1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4">
        <v>24529</v>
      </c>
      <c r="B18" s="14">
        <v>100072</v>
      </c>
      <c r="C18" s="3" t="s">
        <v>14</v>
      </c>
      <c r="D18" s="13" t="s">
        <v>26</v>
      </c>
      <c r="E18" s="3"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4">
        <v>24529</v>
      </c>
      <c r="B19" s="14">
        <v>100073</v>
      </c>
      <c r="C19" s="15" t="s">
        <v>27</v>
      </c>
      <c r="D19" s="16" t="s">
        <v>28</v>
      </c>
      <c r="E19" s="15">
        <v>-100</v>
      </c>
      <c r="F19" s="17"/>
      <c r="G19" s="17"/>
      <c r="H19" s="17"/>
      <c r="I19" s="17"/>
      <c r="J19" s="17"/>
      <c r="K19" s="17"/>
      <c r="L19" s="17"/>
      <c r="M19" s="1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">
      <c r="C22" t="s">
        <v>30</v>
      </c>
      <c r="F22" s="18">
        <f>SUM($F$7:$F$19)</f>
        <v>0</v>
      </c>
      <c r="G22" s="18">
        <f>SUM($G$7:$G$19)</f>
        <v>0</v>
      </c>
      <c r="H22" s="18">
        <f>SUM($H$7:$H$19)</f>
        <v>0</v>
      </c>
      <c r="I22" s="18">
        <f>SUM($I$7:$I$19)</f>
        <v>0</v>
      </c>
      <c r="J22" s="18">
        <f>SUM($J$7:$J$19)</f>
        <v>0</v>
      </c>
      <c r="K22" s="18">
        <f>SUM($K$7:$K$19)</f>
        <v>0</v>
      </c>
      <c r="L22" s="18">
        <f>SUM($L$7:$L$19)</f>
        <v>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Judge6!$E$7</formula>
    </cfRule>
    <cfRule type="cellIs" priority="2" dxfId="5" operator="equal" stopIfTrue="1">
      <formula>""</formula>
    </cfRule>
  </conditionalFormatting>
  <conditionalFormatting sqref="E8:L8">
    <cfRule type="cellIs" priority="3" dxfId="3" operator="greaterThan" stopIfTrue="1">
      <formula>Judge6!$E$8</formula>
    </cfRule>
    <cfRule type="cellIs" priority="4" dxfId="5" operator="equal" stopIfTrue="1">
      <formula>""</formula>
    </cfRule>
  </conditionalFormatting>
  <conditionalFormatting sqref="E9:L9">
    <cfRule type="cellIs" priority="5" dxfId="3" operator="greaterThan" stopIfTrue="1">
      <formula>Judge6!$E$9</formula>
    </cfRule>
    <cfRule type="cellIs" priority="6" dxfId="5" operator="equal" stopIfTrue="1">
      <formula>""</formula>
    </cfRule>
  </conditionalFormatting>
  <conditionalFormatting sqref="E10:L10">
    <cfRule type="cellIs" priority="7" dxfId="3" operator="greaterThan" stopIfTrue="1">
      <formula>Judge6!$E$10</formula>
    </cfRule>
    <cfRule type="cellIs" priority="8" dxfId="5" operator="equal" stopIfTrue="1">
      <formula>""</formula>
    </cfRule>
  </conditionalFormatting>
  <conditionalFormatting sqref="E11:L11">
    <cfRule type="cellIs" priority="9" dxfId="3" operator="greaterThan" stopIfTrue="1">
      <formula>Judge6!$E$11</formula>
    </cfRule>
    <cfRule type="cellIs" priority="10" dxfId="5" operator="equal" stopIfTrue="1">
      <formula>""</formula>
    </cfRule>
  </conditionalFormatting>
  <conditionalFormatting sqref="E12:L12">
    <cfRule type="cellIs" priority="11" dxfId="3" operator="greaterThan" stopIfTrue="1">
      <formula>Judge6!$E$12</formula>
    </cfRule>
    <cfRule type="cellIs" priority="12" dxfId="5" operator="equal" stopIfTrue="1">
      <formula>""</formula>
    </cfRule>
  </conditionalFormatting>
  <conditionalFormatting sqref="E13:L13">
    <cfRule type="cellIs" priority="13" dxfId="3" operator="greaterThan" stopIfTrue="1">
      <formula>Judge6!$E$13</formula>
    </cfRule>
    <cfRule type="cellIs" priority="14" dxfId="5" operator="equal" stopIfTrue="1">
      <formula>""</formula>
    </cfRule>
  </conditionalFormatting>
  <conditionalFormatting sqref="E14:L14">
    <cfRule type="cellIs" priority="15" dxfId="3" operator="greaterThan" stopIfTrue="1">
      <formula>Judge6!$E$14</formula>
    </cfRule>
    <cfRule type="cellIs" priority="16" dxfId="5" operator="equal" stopIfTrue="1">
      <formula>""</formula>
    </cfRule>
  </conditionalFormatting>
  <conditionalFormatting sqref="E15:L15">
    <cfRule type="cellIs" priority="17" dxfId="3" operator="greaterThan" stopIfTrue="1">
      <formula>Judge6!$E$15</formula>
    </cfRule>
    <cfRule type="cellIs" priority="18" dxfId="5" operator="equal" stopIfTrue="1">
      <formula>""</formula>
    </cfRule>
  </conditionalFormatting>
  <conditionalFormatting sqref="E16:L16">
    <cfRule type="cellIs" priority="19" dxfId="3" operator="greaterThan" stopIfTrue="1">
      <formula>Judge6!$E$16</formula>
    </cfRule>
    <cfRule type="cellIs" priority="20" dxfId="5" operator="equal" stopIfTrue="1">
      <formula>""</formula>
    </cfRule>
  </conditionalFormatting>
  <conditionalFormatting sqref="E17:L17">
    <cfRule type="cellIs" priority="21" dxfId="3" operator="greaterThan" stopIfTrue="1">
      <formula>Judge6!$E$17</formula>
    </cfRule>
    <cfRule type="cellIs" priority="22" dxfId="5" operator="equal" stopIfTrue="1">
      <formula>""</formula>
    </cfRule>
  </conditionalFormatting>
  <conditionalFormatting sqref="E18:L18">
    <cfRule type="cellIs" priority="23" dxfId="3" operator="greaterThan" stopIfTrue="1">
      <formula>Judge6!$E$18</formula>
    </cfRule>
    <cfRule type="cellIs" priority="24" dxfId="5" operator="equal" stopIfTrue="1">
      <formula>""</formula>
    </cfRule>
  </conditionalFormatting>
  <conditionalFormatting sqref="E19:L19">
    <cfRule type="cellIs" priority="25" dxfId="3" operator="lessThan" stopIfTrue="1">
      <formula>Judge6!$E$19</formula>
    </cfRule>
    <cfRule type="cellIs" priority="26" dxfId="3" operator="greaterThan" stopIfTrue="1">
      <formula>0</formula>
    </cfRule>
  </conditionalFormatting>
  <conditionalFormatting sqref="C22:L22">
    <cfRule type="cellIs" priority="27" dxfId="2" operator="equal" stopIfTrue="1">
      <formula>Judge6!$D$24</formula>
    </cfRule>
    <cfRule type="cellIs" priority="28" dxfId="1" operator="equal" stopIfTrue="1">
      <formula>Judge6!$D$25</formula>
    </cfRule>
    <cfRule type="cellIs" priority="29" dxfId="0" operator="equal" stopIfTrue="1">
      <formula>Judge6!$D$26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38</v>
      </c>
    </row>
    <row r="6" spans="1:12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7444</v>
      </c>
      <c r="G6" s="1">
        <v>7756</v>
      </c>
      <c r="H6" s="1">
        <v>7781</v>
      </c>
      <c r="I6" s="1">
        <v>8105</v>
      </c>
      <c r="J6" s="1">
        <v>8312</v>
      </c>
      <c r="K6" s="1">
        <v>8317</v>
      </c>
      <c r="L6" s="1">
        <v>8324</v>
      </c>
    </row>
    <row r="7" spans="1:78" ht="12">
      <c r="A7" s="14">
        <v>24529</v>
      </c>
      <c r="B7" s="14">
        <v>100058</v>
      </c>
      <c r="C7" s="12" t="s">
        <v>14</v>
      </c>
      <c r="D7" s="1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4">
        <v>24529</v>
      </c>
      <c r="B8" s="14">
        <v>100059</v>
      </c>
      <c r="C8" s="3" t="s">
        <v>14</v>
      </c>
      <c r="D8" s="1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4">
        <v>24529</v>
      </c>
      <c r="B9" s="14">
        <v>100061</v>
      </c>
      <c r="C9" s="3" t="s">
        <v>14</v>
      </c>
      <c r="D9" s="1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4">
        <v>24529</v>
      </c>
      <c r="B10" s="14">
        <v>100062</v>
      </c>
      <c r="C10" s="3" t="s">
        <v>14</v>
      </c>
      <c r="D10" s="1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4">
        <v>24529</v>
      </c>
      <c r="B11" s="14">
        <v>100063</v>
      </c>
      <c r="C11" s="3" t="s">
        <v>14</v>
      </c>
      <c r="D11" s="1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4">
        <v>24529</v>
      </c>
      <c r="B12" s="14">
        <v>100064</v>
      </c>
      <c r="C12" s="3" t="s">
        <v>14</v>
      </c>
      <c r="D12" s="13" t="s">
        <v>20</v>
      </c>
      <c r="E12" s="3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4">
        <v>24529</v>
      </c>
      <c r="B13" s="14">
        <v>100065</v>
      </c>
      <c r="C13" s="3" t="s">
        <v>14</v>
      </c>
      <c r="D13" s="1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4">
        <v>24529</v>
      </c>
      <c r="B14" s="14">
        <v>100066</v>
      </c>
      <c r="C14" s="3" t="s">
        <v>14</v>
      </c>
      <c r="D14" s="1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4">
        <v>24529</v>
      </c>
      <c r="B15" s="14">
        <v>100068</v>
      </c>
      <c r="C15" s="3" t="s">
        <v>14</v>
      </c>
      <c r="D15" s="13" t="s">
        <v>23</v>
      </c>
      <c r="E15" s="3">
        <v>300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4">
        <v>24529</v>
      </c>
      <c r="B16" s="14">
        <v>100070</v>
      </c>
      <c r="C16" s="3" t="s">
        <v>14</v>
      </c>
      <c r="D16" s="1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4">
        <v>24529</v>
      </c>
      <c r="B17" s="14">
        <v>100071</v>
      </c>
      <c r="C17" s="3" t="s">
        <v>14</v>
      </c>
      <c r="D17" s="1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4">
        <v>24529</v>
      </c>
      <c r="B18" s="14">
        <v>100072</v>
      </c>
      <c r="C18" s="3" t="s">
        <v>14</v>
      </c>
      <c r="D18" s="13" t="s">
        <v>26</v>
      </c>
      <c r="E18" s="3"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4">
        <v>24529</v>
      </c>
      <c r="B19" s="14">
        <v>100073</v>
      </c>
      <c r="C19" s="15" t="s">
        <v>27</v>
      </c>
      <c r="D19" s="16" t="s">
        <v>28</v>
      </c>
      <c r="E19" s="15">
        <v>-100</v>
      </c>
      <c r="F19" s="17"/>
      <c r="G19" s="17"/>
      <c r="H19" s="17"/>
      <c r="I19" s="17"/>
      <c r="J19" s="17"/>
      <c r="K19" s="17"/>
      <c r="L19" s="17"/>
      <c r="M19" s="1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">
      <c r="C22" t="s">
        <v>30</v>
      </c>
      <c r="F22" s="18">
        <f>SUM($F$7:$F$19)</f>
        <v>0</v>
      </c>
      <c r="G22" s="18">
        <f>SUM($G$7:$G$19)</f>
        <v>0</v>
      </c>
      <c r="H22" s="18">
        <f>SUM($H$7:$H$19)</f>
        <v>0</v>
      </c>
      <c r="I22" s="18">
        <f>SUM($I$7:$I$19)</f>
        <v>0</v>
      </c>
      <c r="J22" s="18">
        <f>SUM($J$7:$J$19)</f>
        <v>0</v>
      </c>
      <c r="K22" s="18">
        <f>SUM($K$7:$K$19)</f>
        <v>0</v>
      </c>
      <c r="L22" s="18">
        <f>SUM($L$7:$L$19)</f>
        <v>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Judge7!$E$7</formula>
    </cfRule>
    <cfRule type="cellIs" priority="2" dxfId="5" operator="equal" stopIfTrue="1">
      <formula>""</formula>
    </cfRule>
  </conditionalFormatting>
  <conditionalFormatting sqref="E8:L8">
    <cfRule type="cellIs" priority="3" dxfId="3" operator="greaterThan" stopIfTrue="1">
      <formula>Judge7!$E$8</formula>
    </cfRule>
    <cfRule type="cellIs" priority="4" dxfId="5" operator="equal" stopIfTrue="1">
      <formula>""</formula>
    </cfRule>
  </conditionalFormatting>
  <conditionalFormatting sqref="E9:L9">
    <cfRule type="cellIs" priority="5" dxfId="3" operator="greaterThan" stopIfTrue="1">
      <formula>Judge7!$E$9</formula>
    </cfRule>
    <cfRule type="cellIs" priority="6" dxfId="5" operator="equal" stopIfTrue="1">
      <formula>""</formula>
    </cfRule>
  </conditionalFormatting>
  <conditionalFormatting sqref="E10:L10">
    <cfRule type="cellIs" priority="7" dxfId="3" operator="greaterThan" stopIfTrue="1">
      <formula>Judge7!$E$10</formula>
    </cfRule>
    <cfRule type="cellIs" priority="8" dxfId="5" operator="equal" stopIfTrue="1">
      <formula>""</formula>
    </cfRule>
  </conditionalFormatting>
  <conditionalFormatting sqref="E11:L11">
    <cfRule type="cellIs" priority="9" dxfId="3" operator="greaterThan" stopIfTrue="1">
      <formula>Judge7!$E$11</formula>
    </cfRule>
    <cfRule type="cellIs" priority="10" dxfId="5" operator="equal" stopIfTrue="1">
      <formula>""</formula>
    </cfRule>
  </conditionalFormatting>
  <conditionalFormatting sqref="E12:L12">
    <cfRule type="cellIs" priority="11" dxfId="3" operator="greaterThan" stopIfTrue="1">
      <formula>Judge7!$E$12</formula>
    </cfRule>
    <cfRule type="cellIs" priority="12" dxfId="5" operator="equal" stopIfTrue="1">
      <formula>""</formula>
    </cfRule>
  </conditionalFormatting>
  <conditionalFormatting sqref="E13:L13">
    <cfRule type="cellIs" priority="13" dxfId="3" operator="greaterThan" stopIfTrue="1">
      <formula>Judge7!$E$13</formula>
    </cfRule>
    <cfRule type="cellIs" priority="14" dxfId="5" operator="equal" stopIfTrue="1">
      <formula>""</formula>
    </cfRule>
  </conditionalFormatting>
  <conditionalFormatting sqref="E14:L14">
    <cfRule type="cellIs" priority="15" dxfId="3" operator="greaterThan" stopIfTrue="1">
      <formula>Judge7!$E$14</formula>
    </cfRule>
    <cfRule type="cellIs" priority="16" dxfId="5" operator="equal" stopIfTrue="1">
      <formula>""</formula>
    </cfRule>
  </conditionalFormatting>
  <conditionalFormatting sqref="E15:L15">
    <cfRule type="cellIs" priority="17" dxfId="3" operator="greaterThan" stopIfTrue="1">
      <formula>Judge7!$E$15</formula>
    </cfRule>
    <cfRule type="cellIs" priority="18" dxfId="5" operator="equal" stopIfTrue="1">
      <formula>""</formula>
    </cfRule>
  </conditionalFormatting>
  <conditionalFormatting sqref="E16:L16">
    <cfRule type="cellIs" priority="19" dxfId="3" operator="greaterThan" stopIfTrue="1">
      <formula>Judge7!$E$16</formula>
    </cfRule>
    <cfRule type="cellIs" priority="20" dxfId="5" operator="equal" stopIfTrue="1">
      <formula>""</formula>
    </cfRule>
  </conditionalFormatting>
  <conditionalFormatting sqref="E17:L17">
    <cfRule type="cellIs" priority="21" dxfId="3" operator="greaterThan" stopIfTrue="1">
      <formula>Judge7!$E$17</formula>
    </cfRule>
    <cfRule type="cellIs" priority="22" dxfId="5" operator="equal" stopIfTrue="1">
      <formula>""</formula>
    </cfRule>
  </conditionalFormatting>
  <conditionalFormatting sqref="E18:L18">
    <cfRule type="cellIs" priority="23" dxfId="3" operator="greaterThan" stopIfTrue="1">
      <formula>Judge7!$E$18</formula>
    </cfRule>
    <cfRule type="cellIs" priority="24" dxfId="5" operator="equal" stopIfTrue="1">
      <formula>""</formula>
    </cfRule>
  </conditionalFormatting>
  <conditionalFormatting sqref="E19:L19">
    <cfRule type="cellIs" priority="25" dxfId="3" operator="lessThan" stopIfTrue="1">
      <formula>Judge7!$E$19</formula>
    </cfRule>
    <cfRule type="cellIs" priority="26" dxfId="3" operator="greaterThan" stopIfTrue="1">
      <formula>0</formula>
    </cfRule>
  </conditionalFormatting>
  <conditionalFormatting sqref="C22:L22">
    <cfRule type="cellIs" priority="27" dxfId="2" operator="equal" stopIfTrue="1">
      <formula>Judge7!$D$24</formula>
    </cfRule>
    <cfRule type="cellIs" priority="28" dxfId="1" operator="equal" stopIfTrue="1">
      <formula>Judge7!$D$25</formula>
    </cfRule>
    <cfRule type="cellIs" priority="29" dxfId="0" operator="equal" stopIfTrue="1">
      <formula>Judge7!$D$26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38</v>
      </c>
    </row>
    <row r="6" spans="1:12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7444</v>
      </c>
      <c r="G6" s="1">
        <v>7756</v>
      </c>
      <c r="H6" s="1">
        <v>7781</v>
      </c>
      <c r="I6" s="1">
        <v>8105</v>
      </c>
      <c r="J6" s="1">
        <v>8312</v>
      </c>
      <c r="K6" s="1">
        <v>8317</v>
      </c>
      <c r="L6" s="1">
        <v>8324</v>
      </c>
    </row>
    <row r="7" spans="1:78" ht="12">
      <c r="A7" s="14">
        <v>24529</v>
      </c>
      <c r="B7" s="14">
        <v>100058</v>
      </c>
      <c r="C7" s="12" t="s">
        <v>14</v>
      </c>
      <c r="D7" s="1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4">
        <v>24529</v>
      </c>
      <c r="B8" s="14">
        <v>100059</v>
      </c>
      <c r="C8" s="3" t="s">
        <v>14</v>
      </c>
      <c r="D8" s="1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4">
        <v>24529</v>
      </c>
      <c r="B9" s="14">
        <v>100061</v>
      </c>
      <c r="C9" s="3" t="s">
        <v>14</v>
      </c>
      <c r="D9" s="1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4">
        <v>24529</v>
      </c>
      <c r="B10" s="14">
        <v>100062</v>
      </c>
      <c r="C10" s="3" t="s">
        <v>14</v>
      </c>
      <c r="D10" s="1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4">
        <v>24529</v>
      </c>
      <c r="B11" s="14">
        <v>100063</v>
      </c>
      <c r="C11" s="3" t="s">
        <v>14</v>
      </c>
      <c r="D11" s="1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4">
        <v>24529</v>
      </c>
      <c r="B12" s="14">
        <v>100064</v>
      </c>
      <c r="C12" s="3" t="s">
        <v>14</v>
      </c>
      <c r="D12" s="13" t="s">
        <v>20</v>
      </c>
      <c r="E12" s="3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4">
        <v>24529</v>
      </c>
      <c r="B13" s="14">
        <v>100065</v>
      </c>
      <c r="C13" s="3" t="s">
        <v>14</v>
      </c>
      <c r="D13" s="1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4">
        <v>24529</v>
      </c>
      <c r="B14" s="14">
        <v>100066</v>
      </c>
      <c r="C14" s="3" t="s">
        <v>14</v>
      </c>
      <c r="D14" s="1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4">
        <v>24529</v>
      </c>
      <c r="B15" s="14">
        <v>100068</v>
      </c>
      <c r="C15" s="3" t="s">
        <v>14</v>
      </c>
      <c r="D15" s="13" t="s">
        <v>23</v>
      </c>
      <c r="E15" s="3">
        <v>300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4">
        <v>24529</v>
      </c>
      <c r="B16" s="14">
        <v>100070</v>
      </c>
      <c r="C16" s="3" t="s">
        <v>14</v>
      </c>
      <c r="D16" s="1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4">
        <v>24529</v>
      </c>
      <c r="B17" s="14">
        <v>100071</v>
      </c>
      <c r="C17" s="3" t="s">
        <v>14</v>
      </c>
      <c r="D17" s="1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4">
        <v>24529</v>
      </c>
      <c r="B18" s="14">
        <v>100072</v>
      </c>
      <c r="C18" s="3" t="s">
        <v>14</v>
      </c>
      <c r="D18" s="13" t="s">
        <v>26</v>
      </c>
      <c r="E18" s="3"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4">
        <v>24529</v>
      </c>
      <c r="B19" s="14">
        <v>100073</v>
      </c>
      <c r="C19" s="15" t="s">
        <v>27</v>
      </c>
      <c r="D19" s="16" t="s">
        <v>28</v>
      </c>
      <c r="E19" s="15">
        <v>-100</v>
      </c>
      <c r="F19" s="17"/>
      <c r="G19" s="17"/>
      <c r="H19" s="17"/>
      <c r="I19" s="17"/>
      <c r="J19" s="17"/>
      <c r="K19" s="17"/>
      <c r="L19" s="17"/>
      <c r="M19" s="1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">
      <c r="C22" t="s">
        <v>30</v>
      </c>
      <c r="F22" s="18">
        <f>SUM($F$7:$F$19)</f>
        <v>0</v>
      </c>
      <c r="G22" s="18">
        <f>SUM($G$7:$G$19)</f>
        <v>0</v>
      </c>
      <c r="H22" s="18">
        <f>SUM($H$7:$H$19)</f>
        <v>0</v>
      </c>
      <c r="I22" s="18">
        <f>SUM($I$7:$I$19)</f>
        <v>0</v>
      </c>
      <c r="J22" s="18">
        <f>SUM($J$7:$J$19)</f>
        <v>0</v>
      </c>
      <c r="K22" s="18">
        <f>SUM($K$7:$K$19)</f>
        <v>0</v>
      </c>
      <c r="L22" s="18">
        <f>SUM($L$7:$L$19)</f>
        <v>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Judge8!$E$7</formula>
    </cfRule>
    <cfRule type="cellIs" priority="2" dxfId="5" operator="equal" stopIfTrue="1">
      <formula>""</formula>
    </cfRule>
  </conditionalFormatting>
  <conditionalFormatting sqref="E8:L8">
    <cfRule type="cellIs" priority="3" dxfId="3" operator="greaterThan" stopIfTrue="1">
      <formula>Judge8!$E$8</formula>
    </cfRule>
    <cfRule type="cellIs" priority="4" dxfId="5" operator="equal" stopIfTrue="1">
      <formula>""</formula>
    </cfRule>
  </conditionalFormatting>
  <conditionalFormatting sqref="E9:L9">
    <cfRule type="cellIs" priority="5" dxfId="3" operator="greaterThan" stopIfTrue="1">
      <formula>Judge8!$E$9</formula>
    </cfRule>
    <cfRule type="cellIs" priority="6" dxfId="5" operator="equal" stopIfTrue="1">
      <formula>""</formula>
    </cfRule>
  </conditionalFormatting>
  <conditionalFormatting sqref="E10:L10">
    <cfRule type="cellIs" priority="7" dxfId="3" operator="greaterThan" stopIfTrue="1">
      <formula>Judge8!$E$10</formula>
    </cfRule>
    <cfRule type="cellIs" priority="8" dxfId="5" operator="equal" stopIfTrue="1">
      <formula>""</formula>
    </cfRule>
  </conditionalFormatting>
  <conditionalFormatting sqref="E11:L11">
    <cfRule type="cellIs" priority="9" dxfId="3" operator="greaterThan" stopIfTrue="1">
      <formula>Judge8!$E$11</formula>
    </cfRule>
    <cfRule type="cellIs" priority="10" dxfId="5" operator="equal" stopIfTrue="1">
      <formula>""</formula>
    </cfRule>
  </conditionalFormatting>
  <conditionalFormatting sqref="E12:L12">
    <cfRule type="cellIs" priority="11" dxfId="3" operator="greaterThan" stopIfTrue="1">
      <formula>Judge8!$E$12</formula>
    </cfRule>
    <cfRule type="cellIs" priority="12" dxfId="5" operator="equal" stopIfTrue="1">
      <formula>""</formula>
    </cfRule>
  </conditionalFormatting>
  <conditionalFormatting sqref="E13:L13">
    <cfRule type="cellIs" priority="13" dxfId="3" operator="greaterThan" stopIfTrue="1">
      <formula>Judge8!$E$13</formula>
    </cfRule>
    <cfRule type="cellIs" priority="14" dxfId="5" operator="equal" stopIfTrue="1">
      <formula>""</formula>
    </cfRule>
  </conditionalFormatting>
  <conditionalFormatting sqref="E14:L14">
    <cfRule type="cellIs" priority="15" dxfId="3" operator="greaterThan" stopIfTrue="1">
      <formula>Judge8!$E$14</formula>
    </cfRule>
    <cfRule type="cellIs" priority="16" dxfId="5" operator="equal" stopIfTrue="1">
      <formula>""</formula>
    </cfRule>
  </conditionalFormatting>
  <conditionalFormatting sqref="E15:L15">
    <cfRule type="cellIs" priority="17" dxfId="3" operator="greaterThan" stopIfTrue="1">
      <formula>Judge8!$E$15</formula>
    </cfRule>
    <cfRule type="cellIs" priority="18" dxfId="5" operator="equal" stopIfTrue="1">
      <formula>""</formula>
    </cfRule>
  </conditionalFormatting>
  <conditionalFormatting sqref="E16:L16">
    <cfRule type="cellIs" priority="19" dxfId="3" operator="greaterThan" stopIfTrue="1">
      <formula>Judge8!$E$16</formula>
    </cfRule>
    <cfRule type="cellIs" priority="20" dxfId="5" operator="equal" stopIfTrue="1">
      <formula>""</formula>
    </cfRule>
  </conditionalFormatting>
  <conditionalFormatting sqref="E17:L17">
    <cfRule type="cellIs" priority="21" dxfId="3" operator="greaterThan" stopIfTrue="1">
      <formula>Judge8!$E$17</formula>
    </cfRule>
    <cfRule type="cellIs" priority="22" dxfId="5" operator="equal" stopIfTrue="1">
      <formula>""</formula>
    </cfRule>
  </conditionalFormatting>
  <conditionalFormatting sqref="E18:L18">
    <cfRule type="cellIs" priority="23" dxfId="3" operator="greaterThan" stopIfTrue="1">
      <formula>Judge8!$E$18</formula>
    </cfRule>
    <cfRule type="cellIs" priority="24" dxfId="5" operator="equal" stopIfTrue="1">
      <formula>""</formula>
    </cfRule>
  </conditionalFormatting>
  <conditionalFormatting sqref="E19:L19">
    <cfRule type="cellIs" priority="25" dxfId="3" operator="lessThan" stopIfTrue="1">
      <formula>Judge8!$E$19</formula>
    </cfRule>
    <cfRule type="cellIs" priority="26" dxfId="3" operator="greaterThan" stopIfTrue="1">
      <formula>0</formula>
    </cfRule>
  </conditionalFormatting>
  <conditionalFormatting sqref="C22:L22">
    <cfRule type="cellIs" priority="27" dxfId="2" operator="equal" stopIfTrue="1">
      <formula>Judge8!$D$24</formula>
    </cfRule>
    <cfRule type="cellIs" priority="28" dxfId="1" operator="equal" stopIfTrue="1">
      <formula>Judge8!$D$25</formula>
    </cfRule>
    <cfRule type="cellIs" priority="29" dxfId="0" operator="equal" stopIfTrue="1">
      <formula>Judge8!$D$26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2015-04-30T11:59:12Z</dcterms:modified>
  <cp:category/>
  <cp:version/>
  <cp:contentType/>
  <cp:contentStatus/>
</cp:coreProperties>
</file>