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Default Extension="xml" ContentType="application/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drawings/drawing3.xml" ContentType="application/vnd.openxmlformats-officedocument.drawing+xml"/>
  <Default Extension="jpeg" ContentType="image/jpeg"/>
  <Override PartName="/xl/worksheets/sheet3.xml" ContentType="application/vnd.openxmlformats-officedocument.spreadsheetml.worksheet+xml"/>
  <Override PartName="/xl/drawings/drawing5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4500" yWindow="-80" windowWidth="16300" windowHeight="11480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2572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N20" i="8"/>
  <c r="M20"/>
  <c r="L20"/>
  <c r="K20"/>
  <c r="J20"/>
  <c r="I20"/>
  <c r="H20"/>
  <c r="G20"/>
  <c r="F20"/>
  <c r="E19"/>
  <c r="N20" i="7"/>
  <c r="M20"/>
  <c r="L20"/>
  <c r="K20"/>
  <c r="J20"/>
  <c r="I20"/>
  <c r="H20"/>
  <c r="G20"/>
  <c r="F20"/>
  <c r="E19"/>
  <c r="N20" i="6"/>
  <c r="M20"/>
  <c r="L20"/>
  <c r="K20"/>
  <c r="J20"/>
  <c r="I20"/>
  <c r="H20"/>
  <c r="G20"/>
  <c r="F20"/>
  <c r="E19"/>
  <c r="N20" i="5"/>
  <c r="M20"/>
  <c r="L20"/>
  <c r="K20"/>
  <c r="J20"/>
  <c r="I20"/>
  <c r="H20"/>
  <c r="G20"/>
  <c r="F20"/>
  <c r="E19"/>
  <c r="N20" i="4"/>
  <c r="M20"/>
  <c r="L20"/>
  <c r="K20"/>
  <c r="J20"/>
  <c r="I20"/>
  <c r="H20"/>
  <c r="G20"/>
  <c r="F20"/>
  <c r="E19"/>
  <c r="E19" i="9"/>
  <c r="N20"/>
  <c r="M20"/>
  <c r="L20"/>
  <c r="K20"/>
  <c r="J20"/>
  <c r="I20"/>
  <c r="H20"/>
  <c r="G20"/>
  <c r="F20"/>
  <c r="D26"/>
  <c r="E26"/>
  <c r="D25"/>
  <c r="E25"/>
  <c r="D24"/>
  <c r="E24"/>
  <c r="D23"/>
  <c r="E23"/>
  <c r="D22"/>
  <c r="E22"/>
  <c r="G7" i="1"/>
  <c r="H7"/>
  <c r="I7"/>
  <c r="J7"/>
  <c r="K7"/>
  <c r="L7"/>
  <c r="M7"/>
  <c r="N7"/>
  <c r="G8"/>
  <c r="H8"/>
  <c r="I8"/>
  <c r="J8"/>
  <c r="K8"/>
  <c r="L8"/>
  <c r="M8"/>
  <c r="N8"/>
  <c r="G9"/>
  <c r="H9"/>
  <c r="I9"/>
  <c r="J9"/>
  <c r="K9"/>
  <c r="L9"/>
  <c r="M9"/>
  <c r="N9"/>
  <c r="G10"/>
  <c r="H10"/>
  <c r="I10"/>
  <c r="J10"/>
  <c r="K10"/>
  <c r="L10"/>
  <c r="M10"/>
  <c r="N10"/>
  <c r="G11"/>
  <c r="H11"/>
  <c r="I11"/>
  <c r="J11"/>
  <c r="K11"/>
  <c r="L11"/>
  <c r="M11"/>
  <c r="N11"/>
  <c r="G12"/>
  <c r="H12"/>
  <c r="I12"/>
  <c r="J12"/>
  <c r="K12"/>
  <c r="L12"/>
  <c r="M12"/>
  <c r="N12"/>
  <c r="G13"/>
  <c r="H13"/>
  <c r="I13"/>
  <c r="J13"/>
  <c r="K13"/>
  <c r="L13"/>
  <c r="M13"/>
  <c r="N13"/>
  <c r="G14"/>
  <c r="H14"/>
  <c r="I14"/>
  <c r="J14"/>
  <c r="K14"/>
  <c r="L14"/>
  <c r="M14"/>
  <c r="N14"/>
  <c r="G15"/>
  <c r="H15"/>
  <c r="I15"/>
  <c r="J15"/>
  <c r="K15"/>
  <c r="L15"/>
  <c r="M15"/>
  <c r="N15"/>
  <c r="G16"/>
  <c r="H16"/>
  <c r="I16"/>
  <c r="J16"/>
  <c r="K16"/>
  <c r="L16"/>
  <c r="M16"/>
  <c r="N16"/>
  <c r="G17"/>
  <c r="H17"/>
  <c r="I17"/>
  <c r="J17"/>
  <c r="K17"/>
  <c r="L17"/>
  <c r="M17"/>
  <c r="N17"/>
  <c r="F17"/>
  <c r="F16"/>
  <c r="F15"/>
  <c r="F14"/>
  <c r="F13"/>
  <c r="F12"/>
  <c r="F11"/>
  <c r="F10"/>
  <c r="F9"/>
  <c r="F8"/>
  <c r="F7"/>
  <c r="N20"/>
  <c r="K20"/>
  <c r="I20"/>
  <c r="E19"/>
  <c r="M20"/>
  <c r="L20"/>
  <c r="J20"/>
  <c r="H20"/>
  <c r="G20"/>
  <c r="F20"/>
  <c r="D26"/>
  <c r="E26"/>
  <c r="D24"/>
  <c r="E24"/>
  <c r="D22"/>
  <c r="E22"/>
  <c r="D25"/>
  <c r="E25"/>
  <c r="D23"/>
  <c r="E23"/>
</calcChain>
</file>

<file path=xl/sharedStrings.xml><?xml version="1.0" encoding="utf-8"?>
<sst xmlns="http://schemas.openxmlformats.org/spreadsheetml/2006/main" count="299" uniqueCount="39">
  <si>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</si>
  <si>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</si>
  <si>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</si>
  <si>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</si>
  <si>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</si>
  <si>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</si>
  <si>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</si>
  <si>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</si>
  <si>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</si>
  <si>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</si>
  <si>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</si>
  <si>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</si>
  <si>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Job Skill Demonstration O</t>
  </si>
  <si>
    <t>S</t>
  </si>
  <si>
    <t>Standard</t>
  </si>
  <si>
    <t>Opening</t>
  </si>
  <si>
    <t>Voice</t>
  </si>
  <si>
    <t>Platform Deportment</t>
  </si>
  <si>
    <t>Organization</t>
  </si>
  <si>
    <t>Skills</t>
  </si>
  <si>
    <t>Effectiveness</t>
  </si>
  <si>
    <t>Closing</t>
  </si>
  <si>
    <t>Penalty</t>
  </si>
  <si>
    <t>Time</t>
  </si>
  <si>
    <t>Clothing</t>
  </si>
  <si>
    <t>Safety</t>
  </si>
  <si>
    <t>Resume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</si>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</sst>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??_);_(@_)"/>
    <numFmt numFmtId="165" formatCode="_(* #,##0.000_);_(* \(#,##0.000\);_(* &quot;-&quot;???_);_(@_)"/>
    <numFmt numFmtId="166" formatCode="#,##0.000"/>
  </numFmts>
  <fonts count="7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</font>
    <font>
      <b/>
      <sz val="10"/>
      <color indexed="10"/>
      <name val="Arial"/>
      <family val="2"/>
    </font>
    <font>
      <sz val="2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5" fontId="0" fillId="0" borderId="0" xfId="1" applyNumberFormat="1" applyFont="1" applyProtection="1">
      <protection locked="0"/>
    </xf>
    <xf numFmtId="165" fontId="0" fillId="0" borderId="0" xfId="1" applyNumberFormat="1" applyFont="1"/>
    <xf numFmtId="165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2" borderId="0" xfId="0" applyFill="1" applyProtection="1">
      <protection locked="0"/>
    </xf>
    <xf numFmtId="165" fontId="0" fillId="2" borderId="0" xfId="1" applyNumberFormat="1" applyFont="1" applyFill="1" applyProtection="1">
      <protection locked="0"/>
    </xf>
    <xf numFmtId="165" fontId="0" fillId="0" borderId="0" xfId="1" applyNumberFormat="1" applyFont="1" applyProtection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5" fillId="0" borderId="0" xfId="0" applyFont="1"/>
    <xf numFmtId="166" fontId="0" fillId="0" borderId="0" xfId="1" applyNumberFormat="1" applyFont="1" applyProtection="1"/>
    <xf numFmtId="166" fontId="0" fillId="2" borderId="0" xfId="1" applyNumberFormat="1" applyFont="1" applyFill="1" applyProtection="1"/>
    <xf numFmtId="0" fontId="2" fillId="0" borderId="0" xfId="0" applyFont="1" applyAlignment="1">
      <alignment horizontal="center"/>
    </xf>
    <xf numFmtId="0" fontId="6" fillId="0" borderId="1" xfId="0" applyFont="1" applyBorder="1" applyProtection="1"/>
  </cellXfs>
  <cellStyles count="2">
    <cellStyle name="Comma" xfId="1" builtinId="3"/>
    <cellStyle name="Normal" xfId="0" builtinId="0"/>
  </cellStyles>
  <dxfs count="189"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xmlns:r="http://schemas.openxmlformats.org/officeDocument/2006/relationships" xmlns:a="http://schemas.openxmlformats.org/drawingml/2006/main" xmlns:xdr="http://schemas.openxmlformats.org/drawingml/2006/spreadsheetDrawing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 xmlns:a="http://schemas.openxmlformats.org/drawingml/2006/main" xmlns:xdr="http://schemas.openxmlformats.org/drawingml/2006/spreadsheetDrawing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xmlns:a="http://schemas.openxmlformats.org/drawingml/2006/main" xmlns:xdr="http://schemas.openxmlformats.org/drawingml/2006/spreadsheetDrawing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xmlns:r="http://schemas.openxmlformats.org/officeDocument/2006/relationships" xmlns:a="http://schemas.openxmlformats.org/drawingml/2006/main" xmlns:xdr="http://schemas.openxmlformats.org/drawingml/2006/spreadsheetDrawing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 xmlns:a="http://schemas.openxmlformats.org/drawingml/2006/main" xmlns:xdr="http://schemas.openxmlformats.org/drawingml/2006/spreadsheetDrawing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xmlns:a="http://schemas.openxmlformats.org/drawingml/2006/main" xmlns:xdr="http://schemas.openxmlformats.org/drawingml/2006/spreadsheetDrawing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xmlns:r="http://schemas.openxmlformats.org/officeDocument/2006/relationships" xmlns:a="http://schemas.openxmlformats.org/drawingml/2006/main" xmlns:xdr="http://schemas.openxmlformats.org/drawingml/2006/spreadsheetDrawing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 xmlns:a="http://schemas.openxmlformats.org/drawingml/2006/main" xmlns:xdr="http://schemas.openxmlformats.org/drawingml/2006/spreadsheetDrawing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xmlns:a="http://schemas.openxmlformats.org/drawingml/2006/main" xmlns:xdr="http://schemas.openxmlformats.org/drawingml/2006/spreadsheetDrawing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xmlns:r="http://schemas.openxmlformats.org/officeDocument/2006/relationships" xmlns:a="http://schemas.openxmlformats.org/drawingml/2006/main" xmlns:xdr="http://schemas.openxmlformats.org/drawingml/2006/spreadsheetDrawing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 xmlns:a="http://schemas.openxmlformats.org/drawingml/2006/main" xmlns:xdr="http://schemas.openxmlformats.org/drawingml/2006/spreadsheetDrawing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xmlns:a="http://schemas.openxmlformats.org/drawingml/2006/main" xmlns:xdr="http://schemas.openxmlformats.org/drawingml/2006/spreadsheetDrawing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xmlns:r="http://schemas.openxmlformats.org/officeDocument/2006/relationships" xmlns:a="http://schemas.openxmlformats.org/drawingml/2006/main" xmlns:xdr="http://schemas.openxmlformats.org/drawingml/2006/spreadsheetDrawing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 xmlns:a="http://schemas.openxmlformats.org/drawingml/2006/main" xmlns:xdr="http://schemas.openxmlformats.org/drawingml/2006/spreadsheetDrawing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xmlns:a="http://schemas.openxmlformats.org/drawingml/2006/main" xmlns:xdr="http://schemas.openxmlformats.org/drawingml/2006/spreadsheetDrawing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xmlns:r="http://schemas.openxmlformats.org/officeDocument/2006/relationships" xmlns:a="http://schemas.openxmlformats.org/drawingml/2006/main" xmlns:xdr="http://schemas.openxmlformats.org/drawingml/2006/spreadsheetDrawing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 xmlns:a="http://schemas.openxmlformats.org/drawingml/2006/main" xmlns:xdr="http://schemas.openxmlformats.org/drawingml/2006/spreadsheetDrawing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xmlns:a="http://schemas.openxmlformats.org/drawingml/2006/main" xmlns:xdr="http://schemas.openxmlformats.org/drawingml/2006/spreadsheetDrawing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xmlns:r="http://schemas.openxmlformats.org/officeDocument/2006/relationships" xmlns:a="http://schemas.openxmlformats.org/drawingml/2006/main" xmlns:xdr="http://schemas.openxmlformats.org/drawingml/2006/spreadsheetDrawing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 xmlns:a="http://schemas.openxmlformats.org/drawingml/2006/main" xmlns:xdr="http://schemas.openxmlformats.org/drawingml/2006/spreadsheetDrawing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xmlns:a="http://schemas.openxmlformats.org/drawingml/2006/main" xmlns:xdr="http://schemas.openxmlformats.org/drawingml/2006/spreadsheetDrawing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 xmlns:a="http://schemas.openxmlformats.org/drawingml/2006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 xmlns:a="http://schemas.openxmlformats.org/drawingml/2006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tabSelected="1" workbookViewId="0">
      <pane xSplit="5" ySplit="6" topLeftCell="H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  <c r="G2" s="19" t="s">
        <v>37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36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1659</v>
      </c>
      <c r="G6" s="1">
        <v>1844</v>
      </c>
      <c r="H6" s="1">
        <v>1869</v>
      </c>
      <c r="I6" s="1">
        <v>1963</v>
      </c>
      <c r="J6" s="1">
        <v>2039</v>
      </c>
      <c r="K6" s="1">
        <v>2159</v>
      </c>
      <c r="L6" s="1">
        <v>2243</v>
      </c>
      <c r="M6" s="1">
        <v>2248</v>
      </c>
      <c r="N6" s="1">
        <v>2446</v>
      </c>
    </row>
    <row r="7" spans="1:69">
      <c r="A7" s="10">
        <v>11452</v>
      </c>
      <c r="B7" s="10">
        <v>264025</v>
      </c>
      <c r="C7" s="9" t="s">
        <v>14</v>
      </c>
      <c r="D7" s="3" t="s">
        <v>15</v>
      </c>
      <c r="E7" s="3">
        <v>150</v>
      </c>
      <c r="F7" s="20">
        <f>IF(ISERROR(AVERAGE(Judge1:Judge5!F7))," ", AVERAGE(Judge1:Judge5!F7))</f>
        <v>85</v>
      </c>
      <c r="G7" s="20">
        <f>IF(ISERROR(AVERAGE(Judge1:Judge5!G7))," ", AVERAGE(Judge1:Judge5!G7))</f>
        <v>45</v>
      </c>
      <c r="H7" s="20">
        <f>IF(ISERROR(AVERAGE(Judge1:Judge5!H7))," ", AVERAGE(Judge1:Judge5!H7))</f>
        <v>81.666666666666671</v>
      </c>
      <c r="I7" s="20" t="str">
        <f>IF(ISERROR(AVERAGE(Judge1:Judge5!I7))," ", AVERAGE(Judge1:Judge5!I7))</f>
        <v xml:space="preserve"> </v>
      </c>
      <c r="J7" s="20">
        <f>IF(ISERROR(AVERAGE(Judge1:Judge5!J7))," ", AVERAGE(Judge1:Judge5!J7))</f>
        <v>123.33333333333333</v>
      </c>
      <c r="K7" s="20" t="str">
        <f>IF(ISERROR(AVERAGE(Judge1:Judge5!K7))," ", AVERAGE(Judge1:Judge5!K7))</f>
        <v xml:space="preserve"> </v>
      </c>
      <c r="L7" s="20">
        <f>IF(ISERROR(AVERAGE(Judge1:Judge5!L7))," ", AVERAGE(Judge1:Judge5!L7))</f>
        <v>100</v>
      </c>
      <c r="M7" s="20">
        <f>IF(ISERROR(AVERAGE(Judge1:Judge5!M7))," ", AVERAGE(Judge1:Judge5!M7))</f>
        <v>130</v>
      </c>
      <c r="N7" s="20" t="str">
        <f>IF(ISERROR(AVERAGE(Judge1:Judge5!N7))," ", AVERAGE(Judge1:Judge5!N7))</f>
        <v xml:space="preserve"> 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11452</v>
      </c>
      <c r="B8" s="10">
        <v>264026</v>
      </c>
      <c r="C8" s="3" t="s">
        <v>14</v>
      </c>
      <c r="D8" s="3" t="s">
        <v>16</v>
      </c>
      <c r="E8" s="3">
        <v>100</v>
      </c>
      <c r="F8" s="20">
        <f>IF(ISERROR(AVERAGE(Judge1:Judge5!F8))," ", AVERAGE(Judge1:Judge5!F8))</f>
        <v>78.333333333333329</v>
      </c>
      <c r="G8" s="20">
        <f>IF(ISERROR(AVERAGE(Judge1:Judge5!G8))," ", AVERAGE(Judge1:Judge5!G8))</f>
        <v>58.333333333333336</v>
      </c>
      <c r="H8" s="20">
        <f>IF(ISERROR(AVERAGE(Judge1:Judge5!H8))," ", AVERAGE(Judge1:Judge5!H8))</f>
        <v>86.666666666666671</v>
      </c>
      <c r="I8" s="20" t="str">
        <f>IF(ISERROR(AVERAGE(Judge1:Judge5!I8))," ", AVERAGE(Judge1:Judge5!I8))</f>
        <v xml:space="preserve"> </v>
      </c>
      <c r="J8" s="20">
        <f>IF(ISERROR(AVERAGE(Judge1:Judge5!J8))," ", AVERAGE(Judge1:Judge5!J8))</f>
        <v>93.333333333333329</v>
      </c>
      <c r="K8" s="20" t="str">
        <f>IF(ISERROR(AVERAGE(Judge1:Judge5!K8))," ", AVERAGE(Judge1:Judge5!K8))</f>
        <v xml:space="preserve"> </v>
      </c>
      <c r="L8" s="20">
        <f>IF(ISERROR(AVERAGE(Judge1:Judge5!L8))," ", AVERAGE(Judge1:Judge5!L8))</f>
        <v>66.666666666666671</v>
      </c>
      <c r="M8" s="20">
        <f>IF(ISERROR(AVERAGE(Judge1:Judge5!M8))," ", AVERAGE(Judge1:Judge5!M8))</f>
        <v>83.333333333333329</v>
      </c>
      <c r="N8" s="20" t="str">
        <f>IF(ISERROR(AVERAGE(Judge1:Judge5!N8))," ", AVERAGE(Judge1:Judge5!N8))</f>
        <v xml:space="preserve"> 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11452</v>
      </c>
      <c r="B9" s="10">
        <v>264027</v>
      </c>
      <c r="C9" s="3" t="s">
        <v>14</v>
      </c>
      <c r="D9" s="3" t="s">
        <v>17</v>
      </c>
      <c r="E9" s="3">
        <v>100</v>
      </c>
      <c r="F9" s="20">
        <f>IF(ISERROR(AVERAGE(Judge1:Judge5!F9))," ", AVERAGE(Judge1:Judge5!F9))</f>
        <v>73.333333333333329</v>
      </c>
      <c r="G9" s="20">
        <f>IF(ISERROR(AVERAGE(Judge1:Judge5!G9))," ", AVERAGE(Judge1:Judge5!G9))</f>
        <v>50</v>
      </c>
      <c r="H9" s="20">
        <f>IF(ISERROR(AVERAGE(Judge1:Judge5!H9))," ", AVERAGE(Judge1:Judge5!H9))</f>
        <v>81.666666666666671</v>
      </c>
      <c r="I9" s="20" t="str">
        <f>IF(ISERROR(AVERAGE(Judge1:Judge5!I9))," ", AVERAGE(Judge1:Judge5!I9))</f>
        <v xml:space="preserve"> </v>
      </c>
      <c r="J9" s="20">
        <f>IF(ISERROR(AVERAGE(Judge1:Judge5!J9))," ", AVERAGE(Judge1:Judge5!J9))</f>
        <v>88.333333333333329</v>
      </c>
      <c r="K9" s="20" t="str">
        <f>IF(ISERROR(AVERAGE(Judge1:Judge5!K9))," ", AVERAGE(Judge1:Judge5!K9))</f>
        <v xml:space="preserve"> </v>
      </c>
      <c r="L9" s="20">
        <f>IF(ISERROR(AVERAGE(Judge1:Judge5!L9))," ", AVERAGE(Judge1:Judge5!L9))</f>
        <v>70</v>
      </c>
      <c r="M9" s="20">
        <f>IF(ISERROR(AVERAGE(Judge1:Judge5!M9))," ", AVERAGE(Judge1:Judge5!M9))</f>
        <v>91.666666666666671</v>
      </c>
      <c r="N9" s="20" t="str">
        <f>IF(ISERROR(AVERAGE(Judge1:Judge5!N9))," ", AVERAGE(Judge1:Judge5!N9))</f>
        <v xml:space="preserve"> 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11452</v>
      </c>
      <c r="B10" s="10">
        <v>264028</v>
      </c>
      <c r="C10" s="3" t="s">
        <v>14</v>
      </c>
      <c r="D10" s="3" t="s">
        <v>18</v>
      </c>
      <c r="E10" s="3">
        <v>150</v>
      </c>
      <c r="F10" s="20">
        <f>IF(ISERROR(AVERAGE(Judge1:Judge5!F10))," ", AVERAGE(Judge1:Judge5!F10))</f>
        <v>118.33333333333333</v>
      </c>
      <c r="G10" s="20">
        <f>IF(ISERROR(AVERAGE(Judge1:Judge5!G10))," ", AVERAGE(Judge1:Judge5!G10))</f>
        <v>53.333333333333336</v>
      </c>
      <c r="H10" s="20">
        <f>IF(ISERROR(AVERAGE(Judge1:Judge5!H10))," ", AVERAGE(Judge1:Judge5!H10))</f>
        <v>125</v>
      </c>
      <c r="I10" s="20" t="str">
        <f>IF(ISERROR(AVERAGE(Judge1:Judge5!I10))," ", AVERAGE(Judge1:Judge5!I10))</f>
        <v xml:space="preserve"> </v>
      </c>
      <c r="J10" s="20">
        <f>IF(ISERROR(AVERAGE(Judge1:Judge5!J10))," ", AVERAGE(Judge1:Judge5!J10))</f>
        <v>136.66666666666666</v>
      </c>
      <c r="K10" s="20" t="str">
        <f>IF(ISERROR(AVERAGE(Judge1:Judge5!K10))," ", AVERAGE(Judge1:Judge5!K10))</f>
        <v xml:space="preserve"> </v>
      </c>
      <c r="L10" s="20">
        <f>IF(ISERROR(AVERAGE(Judge1:Judge5!L10))," ", AVERAGE(Judge1:Judge5!L10))</f>
        <v>128.33333333333334</v>
      </c>
      <c r="M10" s="20">
        <f>IF(ISERROR(AVERAGE(Judge1:Judge5!M10))," ", AVERAGE(Judge1:Judge5!M10))</f>
        <v>143.33333333333334</v>
      </c>
      <c r="N10" s="20" t="str">
        <f>IF(ISERROR(AVERAGE(Judge1:Judge5!N10))," ", AVERAGE(Judge1:Judge5!N10))</f>
        <v xml:space="preserve"> 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11452</v>
      </c>
      <c r="B11" s="10">
        <v>264029</v>
      </c>
      <c r="C11" s="3" t="s">
        <v>14</v>
      </c>
      <c r="D11" s="3" t="s">
        <v>19</v>
      </c>
      <c r="E11" s="3">
        <v>150</v>
      </c>
      <c r="F11" s="20">
        <f>IF(ISERROR(AVERAGE(Judge1:Judge5!F11))," ", AVERAGE(Judge1:Judge5!F11))</f>
        <v>118.33333333333333</v>
      </c>
      <c r="G11" s="20">
        <f>IF(ISERROR(AVERAGE(Judge1:Judge5!G11))," ", AVERAGE(Judge1:Judge5!G11))</f>
        <v>16.666666666666668</v>
      </c>
      <c r="H11" s="20">
        <f>IF(ISERROR(AVERAGE(Judge1:Judge5!H11))," ", AVERAGE(Judge1:Judge5!H11))</f>
        <v>123.33333333333333</v>
      </c>
      <c r="I11" s="20" t="str">
        <f>IF(ISERROR(AVERAGE(Judge1:Judge5!I11))," ", AVERAGE(Judge1:Judge5!I11))</f>
        <v xml:space="preserve"> </v>
      </c>
      <c r="J11" s="20">
        <f>IF(ISERROR(AVERAGE(Judge1:Judge5!J11))," ", AVERAGE(Judge1:Judge5!J11))</f>
        <v>131.66666666666666</v>
      </c>
      <c r="K11" s="20" t="str">
        <f>IF(ISERROR(AVERAGE(Judge1:Judge5!K11))," ", AVERAGE(Judge1:Judge5!K11))</f>
        <v xml:space="preserve"> </v>
      </c>
      <c r="L11" s="20">
        <f>IF(ISERROR(AVERAGE(Judge1:Judge5!L11))," ", AVERAGE(Judge1:Judge5!L11))</f>
        <v>123.33333333333333</v>
      </c>
      <c r="M11" s="20">
        <f>IF(ISERROR(AVERAGE(Judge1:Judge5!M11))," ", AVERAGE(Judge1:Judge5!M11))</f>
        <v>148.33333333333334</v>
      </c>
      <c r="N11" s="20" t="str">
        <f>IF(ISERROR(AVERAGE(Judge1:Judge5!N11))," ", AVERAGE(Judge1:Judge5!N11))</f>
        <v xml:space="preserve"> 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11452</v>
      </c>
      <c r="B12" s="10">
        <v>264030</v>
      </c>
      <c r="C12" s="3" t="s">
        <v>14</v>
      </c>
      <c r="D12" s="3" t="s">
        <v>20</v>
      </c>
      <c r="E12" s="3">
        <v>200</v>
      </c>
      <c r="F12" s="20">
        <f>IF(ISERROR(AVERAGE(Judge1:Judge5!F12))," ", AVERAGE(Judge1:Judge5!F12))</f>
        <v>148.33333333333334</v>
      </c>
      <c r="G12" s="20">
        <f>IF(ISERROR(AVERAGE(Judge1:Judge5!G12))," ", AVERAGE(Judge1:Judge5!G12))</f>
        <v>58.333333333333336</v>
      </c>
      <c r="H12" s="20">
        <f>IF(ISERROR(AVERAGE(Judge1:Judge5!H12))," ", AVERAGE(Judge1:Judge5!H12))</f>
        <v>143.33333333333334</v>
      </c>
      <c r="I12" s="20" t="str">
        <f>IF(ISERROR(AVERAGE(Judge1:Judge5!I12))," ", AVERAGE(Judge1:Judge5!I12))</f>
        <v xml:space="preserve"> </v>
      </c>
      <c r="J12" s="20">
        <f>IF(ISERROR(AVERAGE(Judge1:Judge5!J12))," ", AVERAGE(Judge1:Judge5!J12))</f>
        <v>178.33333333333334</v>
      </c>
      <c r="K12" s="20" t="str">
        <f>IF(ISERROR(AVERAGE(Judge1:Judge5!K12))," ", AVERAGE(Judge1:Judge5!K12))</f>
        <v xml:space="preserve"> </v>
      </c>
      <c r="L12" s="20">
        <f>IF(ISERROR(AVERAGE(Judge1:Judge5!L12))," ", AVERAGE(Judge1:Judge5!L12))</f>
        <v>146.66666666666666</v>
      </c>
      <c r="M12" s="20">
        <f>IF(ISERROR(AVERAGE(Judge1:Judge5!M12))," ", AVERAGE(Judge1:Judge5!M12))</f>
        <v>190</v>
      </c>
      <c r="N12" s="20" t="str">
        <f>IF(ISERROR(AVERAGE(Judge1:Judge5!N12))," ", AVERAGE(Judge1:Judge5!N12))</f>
        <v xml:space="preserve"> 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11452</v>
      </c>
      <c r="B13" s="10">
        <v>264031</v>
      </c>
      <c r="C13" s="3" t="s">
        <v>14</v>
      </c>
      <c r="D13" s="3" t="s">
        <v>21</v>
      </c>
      <c r="E13" s="3">
        <v>150</v>
      </c>
      <c r="F13" s="20">
        <f>IF(ISERROR(AVERAGE(Judge1:Judge5!F13))," ", AVERAGE(Judge1:Judge5!F13))</f>
        <v>13.333333333333334</v>
      </c>
      <c r="G13" s="20">
        <f>IF(ISERROR(AVERAGE(Judge1:Judge5!G13))," ", AVERAGE(Judge1:Judge5!G13))</f>
        <v>0</v>
      </c>
      <c r="H13" s="20">
        <f>IF(ISERROR(AVERAGE(Judge1:Judge5!H13))," ", AVERAGE(Judge1:Judge5!H13))</f>
        <v>35</v>
      </c>
      <c r="I13" s="20" t="str">
        <f>IF(ISERROR(AVERAGE(Judge1:Judge5!I13))," ", AVERAGE(Judge1:Judge5!I13))</f>
        <v xml:space="preserve"> </v>
      </c>
      <c r="J13" s="20">
        <f>IF(ISERROR(AVERAGE(Judge1:Judge5!J13))," ", AVERAGE(Judge1:Judge5!J13))</f>
        <v>128.33333333333334</v>
      </c>
      <c r="K13" s="20" t="str">
        <f>IF(ISERROR(AVERAGE(Judge1:Judge5!K13))," ", AVERAGE(Judge1:Judge5!K13))</f>
        <v xml:space="preserve"> </v>
      </c>
      <c r="L13" s="20">
        <f>IF(ISERROR(AVERAGE(Judge1:Judge5!L13))," ", AVERAGE(Judge1:Judge5!L13))</f>
        <v>113.33333333333333</v>
      </c>
      <c r="M13" s="20">
        <f>IF(ISERROR(AVERAGE(Judge1:Judge5!M13))," ", AVERAGE(Judge1:Judge5!M13))</f>
        <v>3.3333333333333335</v>
      </c>
      <c r="N13" s="20" t="str">
        <f>IF(ISERROR(AVERAGE(Judge1:Judge5!N13))," ", AVERAGE(Judge1:Judge5!N13))</f>
        <v xml:space="preserve"> 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11452</v>
      </c>
      <c r="B14" s="10">
        <v>264032</v>
      </c>
      <c r="C14" s="11" t="s">
        <v>22</v>
      </c>
      <c r="D14" s="11" t="s">
        <v>23</v>
      </c>
      <c r="E14" s="11">
        <v>-50</v>
      </c>
      <c r="F14" s="21">
        <f>IF(ISERROR(AVERAGE(Judge1:Judge5!F14))," ", AVERAGE(Judge1:Judge5!F14))</f>
        <v>0</v>
      </c>
      <c r="G14" s="21">
        <f>IF(ISERROR(AVERAGE(Judge1:Judge5!G14))," ", AVERAGE(Judge1:Judge5!G14))</f>
        <v>-20</v>
      </c>
      <c r="H14" s="21">
        <f>IF(ISERROR(AVERAGE(Judge1:Judge5!H14))," ", AVERAGE(Judge1:Judge5!H14))</f>
        <v>0</v>
      </c>
      <c r="I14" s="21" t="str">
        <f>IF(ISERROR(AVERAGE(Judge1:Judge5!I14))," ", AVERAGE(Judge1:Judge5!I14))</f>
        <v xml:space="preserve"> </v>
      </c>
      <c r="J14" s="21">
        <f>IF(ISERROR(AVERAGE(Judge1:Judge5!J14))," ", AVERAGE(Judge1:Judge5!J14))</f>
        <v>0</v>
      </c>
      <c r="K14" s="21" t="str">
        <f>IF(ISERROR(AVERAGE(Judge1:Judge5!K14))," ", AVERAGE(Judge1:Judge5!K14))</f>
        <v xml:space="preserve"> </v>
      </c>
      <c r="L14" s="21">
        <f>IF(ISERROR(AVERAGE(Judge1:Judge5!L14))," ", AVERAGE(Judge1:Judge5!L14))</f>
        <v>0</v>
      </c>
      <c r="M14" s="21">
        <f>IF(ISERROR(AVERAGE(Judge1:Judge5!M14))," ", AVERAGE(Judge1:Judge5!M14))</f>
        <v>-5</v>
      </c>
      <c r="N14" s="21" t="str">
        <f>IF(ISERROR(AVERAGE(Judge1:Judge5!N14))," ", AVERAGE(Judge1:Judge5!N14))</f>
        <v xml:space="preserve"> </v>
      </c>
      <c r="O14" s="12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11452</v>
      </c>
      <c r="B15" s="10">
        <v>264033</v>
      </c>
      <c r="C15" s="11" t="s">
        <v>22</v>
      </c>
      <c r="D15" s="11" t="s">
        <v>24</v>
      </c>
      <c r="E15" s="11">
        <v>-50</v>
      </c>
      <c r="F15" s="21">
        <f>IF(ISERROR(AVERAGE(Judge1:Judge5!F15))," ", AVERAGE(Judge1:Judge5!F15))</f>
        <v>-20</v>
      </c>
      <c r="G15" s="21">
        <f>IF(ISERROR(AVERAGE(Judge1:Judge5!G15))," ", AVERAGE(Judge1:Judge5!G15))</f>
        <v>-16.666666666666668</v>
      </c>
      <c r="H15" s="21">
        <f>IF(ISERROR(AVERAGE(Judge1:Judge5!H15))," ", AVERAGE(Judge1:Judge5!H15))</f>
        <v>-20</v>
      </c>
      <c r="I15" s="21" t="str">
        <f>IF(ISERROR(AVERAGE(Judge1:Judge5!I15))," ", AVERAGE(Judge1:Judge5!I15))</f>
        <v xml:space="preserve"> </v>
      </c>
      <c r="J15" s="21">
        <f>IF(ISERROR(AVERAGE(Judge1:Judge5!J15))," ", AVERAGE(Judge1:Judge5!J15))</f>
        <v>0</v>
      </c>
      <c r="K15" s="21" t="str">
        <f>IF(ISERROR(AVERAGE(Judge1:Judge5!K15))," ", AVERAGE(Judge1:Judge5!K15))</f>
        <v xml:space="preserve"> </v>
      </c>
      <c r="L15" s="21">
        <f>IF(ISERROR(AVERAGE(Judge1:Judge5!L15))," ", AVERAGE(Judge1:Judge5!L15))</f>
        <v>0</v>
      </c>
      <c r="M15" s="21">
        <f>IF(ISERROR(AVERAGE(Judge1:Judge5!M15))," ", AVERAGE(Judge1:Judge5!M15))</f>
        <v>0</v>
      </c>
      <c r="N15" s="21" t="str">
        <f>IF(ISERROR(AVERAGE(Judge1:Judge5!N15))," ", AVERAGE(Judge1:Judge5!N15))</f>
        <v xml:space="preserve"> </v>
      </c>
      <c r="O15" s="12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11452</v>
      </c>
      <c r="B16" s="10">
        <v>264034</v>
      </c>
      <c r="C16" s="11" t="s">
        <v>22</v>
      </c>
      <c r="D16" s="11" t="s">
        <v>25</v>
      </c>
      <c r="E16" s="11">
        <v>-50</v>
      </c>
      <c r="F16" s="21">
        <f>IF(ISERROR(AVERAGE(Judge1:Judge5!F16))," ", AVERAGE(Judge1:Judge5!F16))</f>
        <v>0</v>
      </c>
      <c r="G16" s="21">
        <f>IF(ISERROR(AVERAGE(Judge1:Judge5!G16))," ", AVERAGE(Judge1:Judge5!G16))</f>
        <v>0</v>
      </c>
      <c r="H16" s="21">
        <f>IF(ISERROR(AVERAGE(Judge1:Judge5!H16))," ", AVERAGE(Judge1:Judge5!H16))</f>
        <v>0</v>
      </c>
      <c r="I16" s="21" t="str">
        <f>IF(ISERROR(AVERAGE(Judge1:Judge5!I16))," ", AVERAGE(Judge1:Judge5!I16))</f>
        <v xml:space="preserve"> </v>
      </c>
      <c r="J16" s="21">
        <f>IF(ISERROR(AVERAGE(Judge1:Judge5!J16))," ", AVERAGE(Judge1:Judge5!J16))</f>
        <v>0</v>
      </c>
      <c r="K16" s="21" t="str">
        <f>IF(ISERROR(AVERAGE(Judge1:Judge5!K16))," ", AVERAGE(Judge1:Judge5!K16))</f>
        <v xml:space="preserve"> </v>
      </c>
      <c r="L16" s="21">
        <f>IF(ISERROR(AVERAGE(Judge1:Judge5!L16))," ", AVERAGE(Judge1:Judge5!L16))</f>
        <v>0</v>
      </c>
      <c r="M16" s="21">
        <f>IF(ISERROR(AVERAGE(Judge1:Judge5!M16))," ", AVERAGE(Judge1:Judge5!M16))</f>
        <v>-10</v>
      </c>
      <c r="N16" s="21" t="str">
        <f>IF(ISERROR(AVERAGE(Judge1:Judge5!N16))," ", AVERAGE(Judge1:Judge5!N16))</f>
        <v xml:space="preserve"> </v>
      </c>
      <c r="O16" s="12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11452</v>
      </c>
      <c r="B17" s="10">
        <v>264035</v>
      </c>
      <c r="C17" s="11" t="s">
        <v>22</v>
      </c>
      <c r="D17" s="11" t="s">
        <v>26</v>
      </c>
      <c r="E17" s="11">
        <v>-10</v>
      </c>
      <c r="F17" s="21">
        <f>IF(ISERROR(AVERAGE(Judge1:Judge5!F17))," ", AVERAGE(Judge1:Judge5!F17))</f>
        <v>0</v>
      </c>
      <c r="G17" s="21">
        <f>IF(ISERROR(AVERAGE(Judge1:Judge5!G17))," ", AVERAGE(Judge1:Judge5!G17))</f>
        <v>0</v>
      </c>
      <c r="H17" s="21">
        <f>IF(ISERROR(AVERAGE(Judge1:Judge5!H17))," ", AVERAGE(Judge1:Judge5!H17))</f>
        <v>0</v>
      </c>
      <c r="I17" s="21" t="str">
        <f>IF(ISERROR(AVERAGE(Judge1:Judge5!I17))," ", AVERAGE(Judge1:Judge5!I17))</f>
        <v xml:space="preserve"> </v>
      </c>
      <c r="J17" s="21">
        <f>IF(ISERROR(AVERAGE(Judge1:Judge5!J17))," ", AVERAGE(Judge1:Judge5!J17))</f>
        <v>0</v>
      </c>
      <c r="K17" s="21" t="str">
        <f>IF(ISERROR(AVERAGE(Judge1:Judge5!K17))," ", AVERAGE(Judge1:Judge5!K17))</f>
        <v xml:space="preserve"> </v>
      </c>
      <c r="L17" s="21">
        <f>IF(ISERROR(AVERAGE(Judge1:Judge5!L17))," ", AVERAGE(Judge1:Judge5!L17))</f>
        <v>-10</v>
      </c>
      <c r="M17" s="21">
        <f>IF(ISERROR(AVERAGE(Judge1:Judge5!M17))," ", AVERAGE(Judge1:Judge5!M17))</f>
        <v>0</v>
      </c>
      <c r="N17" s="21" t="str">
        <f>IF(ISERROR(AVERAGE(Judge1:Judge5!N17))," ", AVERAGE(Judge1:Judge5!N17))</f>
        <v xml:space="preserve"> </v>
      </c>
      <c r="O17" s="12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C19" t="s">
        <v>27</v>
      </c>
      <c r="E19">
        <f>SUMIF($E$6:$E$17, "&gt;0")</f>
        <v>1000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C20" t="s">
        <v>28</v>
      </c>
      <c r="F20" s="13">
        <f>SUM($F$7:$F$17)</f>
        <v>615</v>
      </c>
      <c r="G20" s="13">
        <f>SUM($G$7:$G$17)</f>
        <v>245.00000000000003</v>
      </c>
      <c r="H20" s="13">
        <f>SUM($H$7:$H$17)</f>
        <v>656.66666666666663</v>
      </c>
      <c r="I20" s="13">
        <f>SUM($I$7:$I$17)</f>
        <v>0</v>
      </c>
      <c r="J20" s="13">
        <f>SUM($J$7:$J$17)</f>
        <v>880</v>
      </c>
      <c r="K20" s="13">
        <f>SUM($K$7:$K$17)</f>
        <v>0</v>
      </c>
      <c r="L20" s="13">
        <f>SUM($L$7:$L$17)</f>
        <v>738.33333333333337</v>
      </c>
      <c r="M20" s="13">
        <f>SUM($M$7:$M$17)</f>
        <v>775.00000000000011</v>
      </c>
      <c r="N20" s="13">
        <f>SUM($N$7:$N$17)</f>
        <v>0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D21" t="s">
        <v>30</v>
      </c>
      <c r="E21" t="s">
        <v>31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C22" t="s">
        <v>29</v>
      </c>
      <c r="D22" s="14">
        <f>LARGE($F$20:$N$20,1)</f>
        <v>880</v>
      </c>
      <c r="E22">
        <f>INDEX($F$6:$N$6,MATCH($D$22,$F$20:$N$20,0))</f>
        <v>2039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C23" t="s">
        <v>32</v>
      </c>
      <c r="D23" s="15">
        <f>LARGE($F$20:$N$20,2)</f>
        <v>775.00000000000011</v>
      </c>
      <c r="E23">
        <f>INDEX($F$6:$N$6,MATCH($D$23,$F$20:$N$20,0))</f>
        <v>2248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C24" t="s">
        <v>33</v>
      </c>
      <c r="D24" s="16">
        <f>LARGE($F$20:$N$20,3)</f>
        <v>738.33333333333337</v>
      </c>
      <c r="E24">
        <f>INDEX($F$6:$N$6,MATCH($D$24,$F$20:$N$20,0))</f>
        <v>2243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C25" t="s">
        <v>34</v>
      </c>
      <c r="D25" s="17">
        <f>LARGE($F$20:$N$20,4)</f>
        <v>656.66666666666663</v>
      </c>
      <c r="E25">
        <f>INDEX($F$6:$N$6,MATCH($D$25,$F$20:$N$20,0))</f>
        <v>1869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C26" s="1" t="s">
        <v>35</v>
      </c>
      <c r="D26" s="18">
        <f>LARGE($F$20:$N$20,5)</f>
        <v>615</v>
      </c>
      <c r="E26">
        <f>INDEX($F$6:$N$6,MATCH($D$26,$F$20:$N$20,0))</f>
        <v>1659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phoneticPr fontId="0" type="noConversion"/>
  <conditionalFormatting sqref="E7:N7">
    <cfRule type="cellIs" dxfId="188" priority="1" stopIfTrue="1" operator="greaterThan">
      <formula>$E$7</formula>
    </cfRule>
    <cfRule type="cellIs" dxfId="187" priority="2" stopIfTrue="1" operator="equal">
      <formula>""</formula>
    </cfRule>
  </conditionalFormatting>
  <conditionalFormatting sqref="E8:N8">
    <cfRule type="cellIs" dxfId="186" priority="3" stopIfTrue="1" operator="greaterThan">
      <formula>$E$8</formula>
    </cfRule>
    <cfRule type="cellIs" dxfId="185" priority="4" stopIfTrue="1" operator="equal">
      <formula>""</formula>
    </cfRule>
  </conditionalFormatting>
  <conditionalFormatting sqref="E9:N9">
    <cfRule type="cellIs" dxfId="184" priority="5" stopIfTrue="1" operator="greaterThan">
      <formula>$E$9</formula>
    </cfRule>
    <cfRule type="cellIs" dxfId="183" priority="6" stopIfTrue="1" operator="equal">
      <formula>""</formula>
    </cfRule>
  </conditionalFormatting>
  <conditionalFormatting sqref="E10:N10">
    <cfRule type="cellIs" dxfId="182" priority="7" stopIfTrue="1" operator="greaterThan">
      <formula>$E$10</formula>
    </cfRule>
    <cfRule type="cellIs" dxfId="181" priority="8" stopIfTrue="1" operator="equal">
      <formula>""</formula>
    </cfRule>
  </conditionalFormatting>
  <conditionalFormatting sqref="E11:N11">
    <cfRule type="cellIs" dxfId="180" priority="9" stopIfTrue="1" operator="greaterThan">
      <formula>$E$11</formula>
    </cfRule>
    <cfRule type="cellIs" dxfId="179" priority="10" stopIfTrue="1" operator="equal">
      <formula>""</formula>
    </cfRule>
  </conditionalFormatting>
  <conditionalFormatting sqref="E12:N12">
    <cfRule type="cellIs" dxfId="178" priority="11" stopIfTrue="1" operator="greaterThan">
      <formula>$E$12</formula>
    </cfRule>
    <cfRule type="cellIs" dxfId="177" priority="12" stopIfTrue="1" operator="equal">
      <formula>""</formula>
    </cfRule>
  </conditionalFormatting>
  <conditionalFormatting sqref="E13:N13">
    <cfRule type="cellIs" dxfId="176" priority="13" stopIfTrue="1" operator="greaterThan">
      <formula>$E$13</formula>
    </cfRule>
    <cfRule type="cellIs" dxfId="175" priority="14" stopIfTrue="1" operator="equal">
      <formula>""</formula>
    </cfRule>
  </conditionalFormatting>
  <conditionalFormatting sqref="E14:N14">
    <cfRule type="cellIs" dxfId="174" priority="15" stopIfTrue="1" operator="lessThan">
      <formula>$E$14</formula>
    </cfRule>
    <cfRule type="cellIs" dxfId="173" priority="16" stopIfTrue="1" operator="greaterThan">
      <formula>0</formula>
    </cfRule>
  </conditionalFormatting>
  <conditionalFormatting sqref="E15:N15">
    <cfRule type="cellIs" dxfId="172" priority="17" stopIfTrue="1" operator="lessThan">
      <formula>$E$15</formula>
    </cfRule>
    <cfRule type="cellIs" dxfId="171" priority="18" stopIfTrue="1" operator="greaterThan">
      <formula>0</formula>
    </cfRule>
  </conditionalFormatting>
  <conditionalFormatting sqref="E16:N16">
    <cfRule type="cellIs" dxfId="170" priority="19" stopIfTrue="1" operator="lessThan">
      <formula>$E$16</formula>
    </cfRule>
    <cfRule type="cellIs" dxfId="169" priority="20" stopIfTrue="1" operator="greaterThan">
      <formula>0</formula>
    </cfRule>
  </conditionalFormatting>
  <conditionalFormatting sqref="E17:N17">
    <cfRule type="cellIs" dxfId="168" priority="21" stopIfTrue="1" operator="lessThan">
      <formula>$E$17</formula>
    </cfRule>
    <cfRule type="cellIs" dxfId="167" priority="22" stopIfTrue="1" operator="greaterThan">
      <formula>0</formula>
    </cfRule>
  </conditionalFormatting>
  <conditionalFormatting sqref="C20:N20">
    <cfRule type="cellIs" dxfId="166" priority="23" stopIfTrue="1" operator="equal">
      <formula>$D$22</formula>
    </cfRule>
    <cfRule type="cellIs" dxfId="165" priority="24" stopIfTrue="1" operator="equal">
      <formula>$D$23</formula>
    </cfRule>
    <cfRule type="cellIs" dxfId="164" priority="25" stopIfTrue="1" operator="equal">
      <formula>$D$24</formula>
    </cfRule>
    <cfRule type="cellIs" dxfId="163" priority="26" stopIfTrue="1" operator="equal">
      <formula>$D$25</formula>
    </cfRule>
    <cfRule type="cellIs" dxfId="162" priority="27" stopIfTrue="1" operator="equal">
      <formula>$D$26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M17" sqref="M1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36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1659</v>
      </c>
      <c r="G6" s="1">
        <v>1844</v>
      </c>
      <c r="H6" s="1">
        <v>1869</v>
      </c>
      <c r="I6" s="1">
        <v>1963</v>
      </c>
      <c r="J6" s="1">
        <v>2039</v>
      </c>
      <c r="K6" s="1">
        <v>2159</v>
      </c>
      <c r="L6" s="1">
        <v>2243</v>
      </c>
      <c r="M6" s="1">
        <v>2248</v>
      </c>
      <c r="N6" s="1">
        <v>2446</v>
      </c>
    </row>
    <row r="7" spans="1:69">
      <c r="A7" s="10">
        <v>11452</v>
      </c>
      <c r="B7" s="10">
        <v>264025</v>
      </c>
      <c r="C7" s="9" t="s">
        <v>14</v>
      </c>
      <c r="D7" s="3" t="s">
        <v>15</v>
      </c>
      <c r="E7" s="3">
        <v>150</v>
      </c>
      <c r="F7" s="5">
        <v>80</v>
      </c>
      <c r="G7" s="5">
        <v>60</v>
      </c>
      <c r="H7" s="5">
        <v>90</v>
      </c>
      <c r="I7" s="5"/>
      <c r="J7" s="5">
        <v>120</v>
      </c>
      <c r="K7" s="5"/>
      <c r="L7" s="5">
        <v>110</v>
      </c>
      <c r="M7" s="5">
        <v>120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11452</v>
      </c>
      <c r="B8" s="10">
        <v>264026</v>
      </c>
      <c r="C8" s="3" t="s">
        <v>14</v>
      </c>
      <c r="D8" s="3" t="s">
        <v>16</v>
      </c>
      <c r="E8" s="3">
        <v>100</v>
      </c>
      <c r="F8" s="5">
        <v>70</v>
      </c>
      <c r="G8" s="5">
        <v>50</v>
      </c>
      <c r="H8" s="5">
        <v>90</v>
      </c>
      <c r="I8" s="5"/>
      <c r="J8" s="5">
        <v>90</v>
      </c>
      <c r="K8" s="5"/>
      <c r="L8" s="5">
        <v>70</v>
      </c>
      <c r="M8" s="5">
        <v>90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11452</v>
      </c>
      <c r="B9" s="10">
        <v>264027</v>
      </c>
      <c r="C9" s="3" t="s">
        <v>14</v>
      </c>
      <c r="D9" s="3" t="s">
        <v>17</v>
      </c>
      <c r="E9" s="3">
        <v>100</v>
      </c>
      <c r="F9" s="5">
        <v>60</v>
      </c>
      <c r="G9" s="5">
        <v>40</v>
      </c>
      <c r="H9" s="5">
        <v>70</v>
      </c>
      <c r="I9" s="5"/>
      <c r="J9" s="5">
        <v>80</v>
      </c>
      <c r="K9" s="5"/>
      <c r="L9" s="5">
        <v>60</v>
      </c>
      <c r="M9" s="5">
        <v>90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11452</v>
      </c>
      <c r="B10" s="10">
        <v>264028</v>
      </c>
      <c r="C10" s="3" t="s">
        <v>14</v>
      </c>
      <c r="D10" s="3" t="s">
        <v>18</v>
      </c>
      <c r="E10" s="3">
        <v>150</v>
      </c>
      <c r="F10" s="5">
        <v>130</v>
      </c>
      <c r="G10" s="5">
        <v>60</v>
      </c>
      <c r="H10" s="5">
        <v>110</v>
      </c>
      <c r="I10" s="5"/>
      <c r="J10" s="5">
        <v>140</v>
      </c>
      <c r="K10" s="5"/>
      <c r="L10" s="5">
        <v>130</v>
      </c>
      <c r="M10" s="5">
        <v>140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11452</v>
      </c>
      <c r="B11" s="10">
        <v>264029</v>
      </c>
      <c r="C11" s="3" t="s">
        <v>14</v>
      </c>
      <c r="D11" s="3" t="s">
        <v>19</v>
      </c>
      <c r="E11" s="3">
        <v>150</v>
      </c>
      <c r="F11" s="5">
        <v>120</v>
      </c>
      <c r="G11" s="5">
        <v>0</v>
      </c>
      <c r="H11" s="5">
        <v>120</v>
      </c>
      <c r="I11" s="5"/>
      <c r="J11" s="5">
        <v>130</v>
      </c>
      <c r="K11" s="5"/>
      <c r="L11" s="5">
        <v>110</v>
      </c>
      <c r="M11" s="5">
        <v>150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11452</v>
      </c>
      <c r="B12" s="10">
        <v>264030</v>
      </c>
      <c r="C12" s="3" t="s">
        <v>14</v>
      </c>
      <c r="D12" s="3" t="s">
        <v>20</v>
      </c>
      <c r="E12" s="3">
        <v>200</v>
      </c>
      <c r="F12" s="5">
        <v>150</v>
      </c>
      <c r="G12" s="5">
        <v>50</v>
      </c>
      <c r="H12" s="5">
        <v>160</v>
      </c>
      <c r="I12" s="5"/>
      <c r="J12" s="5">
        <v>180</v>
      </c>
      <c r="K12" s="5"/>
      <c r="L12" s="5">
        <v>160</v>
      </c>
      <c r="M12" s="5">
        <v>190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11452</v>
      </c>
      <c r="B13" s="10">
        <v>264031</v>
      </c>
      <c r="C13" s="3" t="s">
        <v>14</v>
      </c>
      <c r="D13" s="3" t="s">
        <v>21</v>
      </c>
      <c r="E13" s="3">
        <v>150</v>
      </c>
      <c r="F13" s="5">
        <v>30</v>
      </c>
      <c r="G13" s="5">
        <v>0</v>
      </c>
      <c r="H13" s="5">
        <v>30</v>
      </c>
      <c r="I13" s="5"/>
      <c r="J13" s="5">
        <v>140</v>
      </c>
      <c r="K13" s="5"/>
      <c r="L13" s="5">
        <v>120</v>
      </c>
      <c r="M13" s="5">
        <v>0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11452</v>
      </c>
      <c r="B14" s="10">
        <v>264032</v>
      </c>
      <c r="C14" s="11" t="s">
        <v>22</v>
      </c>
      <c r="D14" s="11" t="s">
        <v>23</v>
      </c>
      <c r="E14" s="11">
        <v>-50</v>
      </c>
      <c r="F14" s="12">
        <v>0</v>
      </c>
      <c r="G14" s="12">
        <v>-20</v>
      </c>
      <c r="H14" s="12">
        <v>0</v>
      </c>
      <c r="I14" s="12"/>
      <c r="J14" s="12">
        <v>0</v>
      </c>
      <c r="K14" s="12"/>
      <c r="L14" s="12">
        <v>0</v>
      </c>
      <c r="M14" s="12">
        <v>-5</v>
      </c>
      <c r="N14" s="12"/>
      <c r="O14" s="12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11452</v>
      </c>
      <c r="B15" s="10">
        <v>264033</v>
      </c>
      <c r="C15" s="11" t="s">
        <v>22</v>
      </c>
      <c r="D15" s="11" t="s">
        <v>24</v>
      </c>
      <c r="E15" s="11">
        <v>-50</v>
      </c>
      <c r="F15" s="12">
        <v>-20</v>
      </c>
      <c r="G15" s="12">
        <v>-20</v>
      </c>
      <c r="H15" s="12">
        <v>-20</v>
      </c>
      <c r="I15" s="12"/>
      <c r="J15" s="12">
        <v>0</v>
      </c>
      <c r="K15" s="12"/>
      <c r="L15" s="12">
        <v>0</v>
      </c>
      <c r="M15" s="12">
        <v>0</v>
      </c>
      <c r="N15" s="12"/>
      <c r="O15" s="12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11452</v>
      </c>
      <c r="B16" s="10">
        <v>264034</v>
      </c>
      <c r="C16" s="11" t="s">
        <v>22</v>
      </c>
      <c r="D16" s="11" t="s">
        <v>25</v>
      </c>
      <c r="E16" s="11">
        <v>-50</v>
      </c>
      <c r="F16" s="12">
        <v>0</v>
      </c>
      <c r="G16" s="12">
        <v>0</v>
      </c>
      <c r="H16" s="12">
        <v>0</v>
      </c>
      <c r="I16" s="12"/>
      <c r="J16" s="12">
        <v>0</v>
      </c>
      <c r="K16" s="12"/>
      <c r="L16" s="12">
        <v>0</v>
      </c>
      <c r="M16" s="12">
        <v>-10</v>
      </c>
      <c r="N16" s="12"/>
      <c r="O16" s="12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11452</v>
      </c>
      <c r="B17" s="10">
        <v>264035</v>
      </c>
      <c r="C17" s="11" t="s">
        <v>22</v>
      </c>
      <c r="D17" s="11" t="s">
        <v>26</v>
      </c>
      <c r="E17" s="11">
        <v>-10</v>
      </c>
      <c r="F17" s="12">
        <v>0</v>
      </c>
      <c r="G17" s="12">
        <v>0</v>
      </c>
      <c r="H17" s="12">
        <v>0</v>
      </c>
      <c r="I17" s="12"/>
      <c r="J17" s="12">
        <v>0</v>
      </c>
      <c r="K17" s="12"/>
      <c r="L17" s="12">
        <v>-10</v>
      </c>
      <c r="M17" s="12"/>
      <c r="N17" s="12"/>
      <c r="O17" s="12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C19" t="s">
        <v>27</v>
      </c>
      <c r="E19">
        <f>SUMIF($E$6:$E$17, "&gt;0")</f>
        <v>1000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C20" t="s">
        <v>28</v>
      </c>
      <c r="F20" s="13">
        <f>SUM($F$7:$F$17)</f>
        <v>620</v>
      </c>
      <c r="G20" s="13">
        <f>SUM($G$7:$G$17)</f>
        <v>220</v>
      </c>
      <c r="H20" s="13">
        <f>SUM($H$7:$H$17)</f>
        <v>650</v>
      </c>
      <c r="I20" s="13">
        <f>SUM($I$7:$I$17)</f>
        <v>0</v>
      </c>
      <c r="J20" s="13">
        <f>SUM($J$7:$J$17)</f>
        <v>880</v>
      </c>
      <c r="K20" s="13">
        <f>SUM($K$7:$K$17)</f>
        <v>0</v>
      </c>
      <c r="L20" s="13">
        <f>SUM($L$7:$L$17)</f>
        <v>750</v>
      </c>
      <c r="M20" s="13">
        <f>SUM($M$7:$M$17)</f>
        <v>765</v>
      </c>
      <c r="N20" s="13">
        <f>SUM($N$7:$N$17)</f>
        <v>0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D21" t="s">
        <v>30</v>
      </c>
      <c r="E21" t="s">
        <v>31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N7">
    <cfRule type="cellIs" dxfId="161" priority="1" stopIfTrue="1" operator="greaterThan">
      <formula>$E$7</formula>
    </cfRule>
    <cfRule type="cellIs" dxfId="160" priority="2" stopIfTrue="1" operator="equal">
      <formula>""</formula>
    </cfRule>
  </conditionalFormatting>
  <conditionalFormatting sqref="E8:N8">
    <cfRule type="cellIs" dxfId="159" priority="3" stopIfTrue="1" operator="greaterThan">
      <formula>$E$8</formula>
    </cfRule>
    <cfRule type="cellIs" dxfId="158" priority="4" stopIfTrue="1" operator="equal">
      <formula>""</formula>
    </cfRule>
  </conditionalFormatting>
  <conditionalFormatting sqref="E9:N9">
    <cfRule type="cellIs" dxfId="157" priority="5" stopIfTrue="1" operator="greaterThan">
      <formula>$E$9</formula>
    </cfRule>
    <cfRule type="cellIs" dxfId="156" priority="6" stopIfTrue="1" operator="equal">
      <formula>""</formula>
    </cfRule>
  </conditionalFormatting>
  <conditionalFormatting sqref="E10:N10">
    <cfRule type="cellIs" dxfId="155" priority="7" stopIfTrue="1" operator="greaterThan">
      <formula>$E$10</formula>
    </cfRule>
    <cfRule type="cellIs" dxfId="154" priority="8" stopIfTrue="1" operator="equal">
      <formula>""</formula>
    </cfRule>
  </conditionalFormatting>
  <conditionalFormatting sqref="E11:N11">
    <cfRule type="cellIs" dxfId="153" priority="9" stopIfTrue="1" operator="greaterThan">
      <formula>$E$11</formula>
    </cfRule>
    <cfRule type="cellIs" dxfId="152" priority="10" stopIfTrue="1" operator="equal">
      <formula>""</formula>
    </cfRule>
  </conditionalFormatting>
  <conditionalFormatting sqref="E12:N12">
    <cfRule type="cellIs" dxfId="151" priority="11" stopIfTrue="1" operator="greaterThan">
      <formula>$E$12</formula>
    </cfRule>
    <cfRule type="cellIs" dxfId="150" priority="12" stopIfTrue="1" operator="equal">
      <formula>""</formula>
    </cfRule>
  </conditionalFormatting>
  <conditionalFormatting sqref="E13:N13">
    <cfRule type="cellIs" dxfId="149" priority="13" stopIfTrue="1" operator="greaterThan">
      <formula>$E$13</formula>
    </cfRule>
    <cfRule type="cellIs" dxfId="148" priority="14" stopIfTrue="1" operator="equal">
      <formula>""</formula>
    </cfRule>
  </conditionalFormatting>
  <conditionalFormatting sqref="E14:N14">
    <cfRule type="cellIs" dxfId="147" priority="15" stopIfTrue="1" operator="lessThan">
      <formula>$E$14</formula>
    </cfRule>
    <cfRule type="cellIs" dxfId="146" priority="16" stopIfTrue="1" operator="greaterThan">
      <formula>0</formula>
    </cfRule>
  </conditionalFormatting>
  <conditionalFormatting sqref="E15:N15">
    <cfRule type="cellIs" dxfId="145" priority="17" stopIfTrue="1" operator="lessThan">
      <formula>$E$15</formula>
    </cfRule>
    <cfRule type="cellIs" dxfId="144" priority="18" stopIfTrue="1" operator="greaterThan">
      <formula>0</formula>
    </cfRule>
  </conditionalFormatting>
  <conditionalFormatting sqref="E16:N16">
    <cfRule type="cellIs" dxfId="143" priority="19" stopIfTrue="1" operator="lessThan">
      <formula>$E$16</formula>
    </cfRule>
    <cfRule type="cellIs" dxfId="142" priority="20" stopIfTrue="1" operator="greaterThan">
      <formula>0</formula>
    </cfRule>
  </conditionalFormatting>
  <conditionalFormatting sqref="E17:N17">
    <cfRule type="cellIs" dxfId="141" priority="21" stopIfTrue="1" operator="lessThan">
      <formula>$E$17</formula>
    </cfRule>
    <cfRule type="cellIs" dxfId="140" priority="22" stopIfTrue="1" operator="greaterThan">
      <formula>0</formula>
    </cfRule>
  </conditionalFormatting>
  <conditionalFormatting sqref="C20:N20">
    <cfRule type="cellIs" dxfId="139" priority="23" stopIfTrue="1" operator="equal">
      <formula>$D$22</formula>
    </cfRule>
    <cfRule type="cellIs" dxfId="138" priority="24" stopIfTrue="1" operator="equal">
      <formula>$D$23</formula>
    </cfRule>
    <cfRule type="cellIs" dxfId="137" priority="25" stopIfTrue="1" operator="equal">
      <formula>$D$24</formula>
    </cfRule>
    <cfRule type="cellIs" dxfId="136" priority="26" stopIfTrue="1" operator="equal">
      <formula>$D$25</formula>
    </cfRule>
    <cfRule type="cellIs" dxfId="135" priority="27" stopIfTrue="1" operator="equal">
      <formula>$D$26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M18" sqref="M18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36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1659</v>
      </c>
      <c r="G6" s="1">
        <v>1844</v>
      </c>
      <c r="H6" s="1">
        <v>1869</v>
      </c>
      <c r="I6" s="1">
        <v>1963</v>
      </c>
      <c r="J6" s="1">
        <v>2039</v>
      </c>
      <c r="K6" s="1">
        <v>2159</v>
      </c>
      <c r="L6" s="1">
        <v>2243</v>
      </c>
      <c r="M6" s="1">
        <v>2248</v>
      </c>
      <c r="N6" s="1">
        <v>2446</v>
      </c>
    </row>
    <row r="7" spans="1:69">
      <c r="A7" s="10">
        <v>11452</v>
      </c>
      <c r="B7" s="10">
        <v>264025</v>
      </c>
      <c r="C7" s="9" t="s">
        <v>14</v>
      </c>
      <c r="D7" s="3" t="s">
        <v>15</v>
      </c>
      <c r="E7" s="3">
        <v>150</v>
      </c>
      <c r="F7" s="5">
        <v>100</v>
      </c>
      <c r="G7" s="5">
        <v>50</v>
      </c>
      <c r="H7" s="5">
        <v>110</v>
      </c>
      <c r="I7" s="5"/>
      <c r="J7" s="5">
        <v>140</v>
      </c>
      <c r="K7" s="5"/>
      <c r="L7" s="5">
        <v>115</v>
      </c>
      <c r="M7" s="5">
        <v>135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11452</v>
      </c>
      <c r="B8" s="10">
        <v>264026</v>
      </c>
      <c r="C8" s="3" t="s">
        <v>14</v>
      </c>
      <c r="D8" s="3" t="s">
        <v>16</v>
      </c>
      <c r="E8" s="3">
        <v>100</v>
      </c>
      <c r="F8" s="5">
        <v>90</v>
      </c>
      <c r="G8" s="5">
        <v>75</v>
      </c>
      <c r="H8" s="5">
        <v>95</v>
      </c>
      <c r="I8" s="5"/>
      <c r="J8" s="5">
        <v>100</v>
      </c>
      <c r="K8" s="5"/>
      <c r="L8" s="5">
        <v>80</v>
      </c>
      <c r="M8" s="5">
        <v>85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11452</v>
      </c>
      <c r="B9" s="10">
        <v>264027</v>
      </c>
      <c r="C9" s="3" t="s">
        <v>14</v>
      </c>
      <c r="D9" s="3" t="s">
        <v>17</v>
      </c>
      <c r="E9" s="3">
        <v>100</v>
      </c>
      <c r="F9" s="5">
        <v>85</v>
      </c>
      <c r="G9" s="5">
        <v>60</v>
      </c>
      <c r="H9" s="5">
        <v>90</v>
      </c>
      <c r="I9" s="5"/>
      <c r="J9" s="5">
        <v>95</v>
      </c>
      <c r="K9" s="5"/>
      <c r="L9" s="5">
        <v>90</v>
      </c>
      <c r="M9" s="5">
        <v>95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11452</v>
      </c>
      <c r="B10" s="10">
        <v>264028</v>
      </c>
      <c r="C10" s="3" t="s">
        <v>14</v>
      </c>
      <c r="D10" s="3" t="s">
        <v>18</v>
      </c>
      <c r="E10" s="3">
        <v>150</v>
      </c>
      <c r="F10" s="5">
        <v>100</v>
      </c>
      <c r="G10" s="5">
        <v>50</v>
      </c>
      <c r="H10" s="5">
        <v>140</v>
      </c>
      <c r="I10" s="5"/>
      <c r="J10" s="5">
        <v>140</v>
      </c>
      <c r="K10" s="5"/>
      <c r="L10" s="5">
        <v>130</v>
      </c>
      <c r="M10" s="5">
        <v>145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11452</v>
      </c>
      <c r="B11" s="10">
        <v>264029</v>
      </c>
      <c r="C11" s="3" t="s">
        <v>14</v>
      </c>
      <c r="D11" s="3" t="s">
        <v>19</v>
      </c>
      <c r="E11" s="3">
        <v>150</v>
      </c>
      <c r="F11" s="5">
        <v>110</v>
      </c>
      <c r="G11" s="5">
        <v>50</v>
      </c>
      <c r="H11" s="5">
        <v>125</v>
      </c>
      <c r="I11" s="5"/>
      <c r="J11" s="5">
        <v>130</v>
      </c>
      <c r="K11" s="5"/>
      <c r="L11" s="5">
        <v>135</v>
      </c>
      <c r="M11" s="5">
        <v>145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11452</v>
      </c>
      <c r="B12" s="10">
        <v>264030</v>
      </c>
      <c r="C12" s="3" t="s">
        <v>14</v>
      </c>
      <c r="D12" s="3" t="s">
        <v>20</v>
      </c>
      <c r="E12" s="3">
        <v>200</v>
      </c>
      <c r="F12" s="5">
        <v>150</v>
      </c>
      <c r="G12" s="5">
        <v>75</v>
      </c>
      <c r="H12" s="5">
        <v>120</v>
      </c>
      <c r="I12" s="5"/>
      <c r="J12" s="5">
        <v>180</v>
      </c>
      <c r="K12" s="5"/>
      <c r="L12" s="5">
        <v>130</v>
      </c>
      <c r="M12" s="5">
        <v>180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11452</v>
      </c>
      <c r="B13" s="10">
        <v>264031</v>
      </c>
      <c r="C13" s="3" t="s">
        <v>14</v>
      </c>
      <c r="D13" s="3" t="s">
        <v>21</v>
      </c>
      <c r="E13" s="3">
        <v>150</v>
      </c>
      <c r="F13" s="5">
        <v>0</v>
      </c>
      <c r="G13" s="5">
        <v>0</v>
      </c>
      <c r="H13" s="5">
        <v>50</v>
      </c>
      <c r="I13" s="5"/>
      <c r="J13" s="5">
        <v>120</v>
      </c>
      <c r="K13" s="5"/>
      <c r="L13" s="5">
        <v>100</v>
      </c>
      <c r="M13" s="5">
        <v>0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11452</v>
      </c>
      <c r="B14" s="10">
        <v>264032</v>
      </c>
      <c r="C14" s="11" t="s">
        <v>22</v>
      </c>
      <c r="D14" s="11" t="s">
        <v>23</v>
      </c>
      <c r="E14" s="11">
        <v>-50</v>
      </c>
      <c r="F14" s="12">
        <v>0</v>
      </c>
      <c r="G14" s="12">
        <v>-20</v>
      </c>
      <c r="H14" s="12">
        <v>0</v>
      </c>
      <c r="I14" s="12"/>
      <c r="J14" s="12">
        <v>0</v>
      </c>
      <c r="K14" s="12"/>
      <c r="L14" s="12">
        <v>0</v>
      </c>
      <c r="M14" s="12">
        <v>-5</v>
      </c>
      <c r="N14" s="12"/>
      <c r="O14" s="12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11452</v>
      </c>
      <c r="B15" s="10">
        <v>264033</v>
      </c>
      <c r="C15" s="11" t="s">
        <v>22</v>
      </c>
      <c r="D15" s="11" t="s">
        <v>24</v>
      </c>
      <c r="E15" s="11">
        <v>-50</v>
      </c>
      <c r="F15" s="12">
        <v>-20</v>
      </c>
      <c r="G15" s="12">
        <v>-20</v>
      </c>
      <c r="H15" s="12">
        <v>-20</v>
      </c>
      <c r="I15" s="12"/>
      <c r="J15" s="12">
        <v>0</v>
      </c>
      <c r="K15" s="12"/>
      <c r="L15" s="12">
        <v>0</v>
      </c>
      <c r="M15" s="12">
        <v>0</v>
      </c>
      <c r="N15" s="12"/>
      <c r="O15" s="12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11452</v>
      </c>
      <c r="B16" s="10">
        <v>264034</v>
      </c>
      <c r="C16" s="11" t="s">
        <v>22</v>
      </c>
      <c r="D16" s="11" t="s">
        <v>25</v>
      </c>
      <c r="E16" s="11">
        <v>-50</v>
      </c>
      <c r="F16" s="12">
        <v>0</v>
      </c>
      <c r="G16" s="12">
        <v>0</v>
      </c>
      <c r="H16" s="12">
        <v>0</v>
      </c>
      <c r="I16" s="12"/>
      <c r="J16" s="12">
        <v>0</v>
      </c>
      <c r="K16" s="12"/>
      <c r="L16" s="12">
        <v>0</v>
      </c>
      <c r="M16" s="12">
        <v>-10</v>
      </c>
      <c r="N16" s="12"/>
      <c r="O16" s="12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11452</v>
      </c>
      <c r="B17" s="10">
        <v>264035</v>
      </c>
      <c r="C17" s="11" t="s">
        <v>22</v>
      </c>
      <c r="D17" s="11" t="s">
        <v>26</v>
      </c>
      <c r="E17" s="11">
        <v>-10</v>
      </c>
      <c r="F17" s="12">
        <v>0</v>
      </c>
      <c r="G17" s="12">
        <v>0</v>
      </c>
      <c r="H17" s="12">
        <v>0</v>
      </c>
      <c r="I17" s="12"/>
      <c r="J17" s="12">
        <v>0</v>
      </c>
      <c r="K17" s="12"/>
      <c r="L17" s="12">
        <v>-10</v>
      </c>
      <c r="M17" s="12">
        <v>0</v>
      </c>
      <c r="N17" s="12"/>
      <c r="O17" s="12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C19" t="s">
        <v>27</v>
      </c>
      <c r="E19">
        <f>SUMIF($E$6:$E$17, "&gt;0")</f>
        <v>1000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C20" t="s">
        <v>28</v>
      </c>
      <c r="F20" s="13">
        <f>SUM($F$7:$F$17)</f>
        <v>615</v>
      </c>
      <c r="G20" s="13">
        <f>SUM($G$7:$G$17)</f>
        <v>320</v>
      </c>
      <c r="H20" s="13">
        <f>SUM($H$7:$H$17)</f>
        <v>710</v>
      </c>
      <c r="I20" s="13">
        <f>SUM($I$7:$I$17)</f>
        <v>0</v>
      </c>
      <c r="J20" s="13">
        <f>SUM($J$7:$J$17)</f>
        <v>905</v>
      </c>
      <c r="K20" s="13">
        <f>SUM($K$7:$K$17)</f>
        <v>0</v>
      </c>
      <c r="L20" s="13">
        <f>SUM($L$7:$L$17)</f>
        <v>770</v>
      </c>
      <c r="M20" s="13">
        <f>SUM($M$7:$M$17)</f>
        <v>770</v>
      </c>
      <c r="N20" s="13">
        <f>SUM($N$7:$N$17)</f>
        <v>0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D21" t="s">
        <v>30</v>
      </c>
      <c r="E21" t="s">
        <v>31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N7">
    <cfRule type="cellIs" dxfId="134" priority="1" stopIfTrue="1" operator="greaterThan">
      <formula>$E$7</formula>
    </cfRule>
    <cfRule type="cellIs" dxfId="133" priority="2" stopIfTrue="1" operator="equal">
      <formula>""</formula>
    </cfRule>
  </conditionalFormatting>
  <conditionalFormatting sqref="E8:N8">
    <cfRule type="cellIs" dxfId="132" priority="3" stopIfTrue="1" operator="greaterThan">
      <formula>$E$8</formula>
    </cfRule>
    <cfRule type="cellIs" dxfId="131" priority="4" stopIfTrue="1" operator="equal">
      <formula>""</formula>
    </cfRule>
  </conditionalFormatting>
  <conditionalFormatting sqref="E9:N9">
    <cfRule type="cellIs" dxfId="130" priority="5" stopIfTrue="1" operator="greaterThan">
      <formula>$E$9</formula>
    </cfRule>
    <cfRule type="cellIs" dxfId="129" priority="6" stopIfTrue="1" operator="equal">
      <formula>""</formula>
    </cfRule>
  </conditionalFormatting>
  <conditionalFormatting sqref="E10:N10">
    <cfRule type="cellIs" dxfId="128" priority="7" stopIfTrue="1" operator="greaterThan">
      <formula>$E$10</formula>
    </cfRule>
    <cfRule type="cellIs" dxfId="127" priority="8" stopIfTrue="1" operator="equal">
      <formula>""</formula>
    </cfRule>
  </conditionalFormatting>
  <conditionalFormatting sqref="E11:N11">
    <cfRule type="cellIs" dxfId="126" priority="9" stopIfTrue="1" operator="greaterThan">
      <formula>$E$11</formula>
    </cfRule>
    <cfRule type="cellIs" dxfId="125" priority="10" stopIfTrue="1" operator="equal">
      <formula>""</formula>
    </cfRule>
  </conditionalFormatting>
  <conditionalFormatting sqref="E12:N12">
    <cfRule type="cellIs" dxfId="124" priority="11" stopIfTrue="1" operator="greaterThan">
      <formula>$E$12</formula>
    </cfRule>
    <cfRule type="cellIs" dxfId="123" priority="12" stopIfTrue="1" operator="equal">
      <formula>""</formula>
    </cfRule>
  </conditionalFormatting>
  <conditionalFormatting sqref="E13:N13">
    <cfRule type="cellIs" dxfId="122" priority="13" stopIfTrue="1" operator="greaterThan">
      <formula>$E$13</formula>
    </cfRule>
    <cfRule type="cellIs" dxfId="121" priority="14" stopIfTrue="1" operator="equal">
      <formula>""</formula>
    </cfRule>
  </conditionalFormatting>
  <conditionalFormatting sqref="E14:N14">
    <cfRule type="cellIs" dxfId="120" priority="15" stopIfTrue="1" operator="lessThan">
      <formula>$E$14</formula>
    </cfRule>
    <cfRule type="cellIs" dxfId="119" priority="16" stopIfTrue="1" operator="greaterThan">
      <formula>0</formula>
    </cfRule>
  </conditionalFormatting>
  <conditionalFormatting sqref="E15:N15">
    <cfRule type="cellIs" dxfId="118" priority="17" stopIfTrue="1" operator="lessThan">
      <formula>$E$15</formula>
    </cfRule>
    <cfRule type="cellIs" dxfId="117" priority="18" stopIfTrue="1" operator="greaterThan">
      <formula>0</formula>
    </cfRule>
  </conditionalFormatting>
  <conditionalFormatting sqref="E16:N16">
    <cfRule type="cellIs" dxfId="116" priority="19" stopIfTrue="1" operator="lessThan">
      <formula>$E$16</formula>
    </cfRule>
    <cfRule type="cellIs" dxfId="115" priority="20" stopIfTrue="1" operator="greaterThan">
      <formula>0</formula>
    </cfRule>
  </conditionalFormatting>
  <conditionalFormatting sqref="E17:N17">
    <cfRule type="cellIs" dxfId="114" priority="21" stopIfTrue="1" operator="lessThan">
      <formula>$E$17</formula>
    </cfRule>
    <cfRule type="cellIs" dxfId="113" priority="22" stopIfTrue="1" operator="greaterThan">
      <formula>0</formula>
    </cfRule>
  </conditionalFormatting>
  <conditionalFormatting sqref="C20:N20">
    <cfRule type="cellIs" dxfId="112" priority="23" stopIfTrue="1" operator="equal">
      <formula>$D$22</formula>
    </cfRule>
    <cfRule type="cellIs" dxfId="111" priority="24" stopIfTrue="1" operator="equal">
      <formula>$D$23</formula>
    </cfRule>
    <cfRule type="cellIs" dxfId="110" priority="25" stopIfTrue="1" operator="equal">
      <formula>$D$24</formula>
    </cfRule>
    <cfRule type="cellIs" dxfId="109" priority="26" stopIfTrue="1" operator="equal">
      <formula>$D$25</formula>
    </cfRule>
    <cfRule type="cellIs" dxfId="108" priority="27" stopIfTrue="1" operator="equal">
      <formula>$D$26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M18" sqref="M18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36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1659</v>
      </c>
      <c r="G6" s="1">
        <v>1844</v>
      </c>
      <c r="H6" s="1">
        <v>1869</v>
      </c>
      <c r="I6" s="1">
        <v>1963</v>
      </c>
      <c r="J6" s="1">
        <v>2039</v>
      </c>
      <c r="K6" s="1">
        <v>2159</v>
      </c>
      <c r="L6" s="1">
        <v>2243</v>
      </c>
      <c r="M6" s="1">
        <v>2248</v>
      </c>
      <c r="N6" s="1">
        <v>2446</v>
      </c>
    </row>
    <row r="7" spans="1:69">
      <c r="A7" s="10">
        <v>11452</v>
      </c>
      <c r="B7" s="10">
        <v>264025</v>
      </c>
      <c r="C7" s="9" t="s">
        <v>14</v>
      </c>
      <c r="D7" s="3" t="s">
        <v>15</v>
      </c>
      <c r="E7" s="3">
        <v>150</v>
      </c>
      <c r="F7" s="5">
        <v>75</v>
      </c>
      <c r="G7" s="5">
        <v>25</v>
      </c>
      <c r="H7" s="5">
        <v>45</v>
      </c>
      <c r="I7" s="5"/>
      <c r="J7" s="5">
        <v>110</v>
      </c>
      <c r="K7" s="5"/>
      <c r="L7" s="5">
        <v>75</v>
      </c>
      <c r="M7" s="5">
        <v>135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11452</v>
      </c>
      <c r="B8" s="10">
        <v>264026</v>
      </c>
      <c r="C8" s="3" t="s">
        <v>14</v>
      </c>
      <c r="D8" s="3" t="s">
        <v>16</v>
      </c>
      <c r="E8" s="3">
        <v>100</v>
      </c>
      <c r="F8" s="5">
        <v>75</v>
      </c>
      <c r="G8" s="5">
        <v>50</v>
      </c>
      <c r="H8" s="5">
        <v>75</v>
      </c>
      <c r="I8" s="5"/>
      <c r="J8" s="5">
        <v>90</v>
      </c>
      <c r="K8" s="5"/>
      <c r="L8" s="5">
        <v>50</v>
      </c>
      <c r="M8" s="5">
        <v>75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11452</v>
      </c>
      <c r="B9" s="10">
        <v>264027</v>
      </c>
      <c r="C9" s="3" t="s">
        <v>14</v>
      </c>
      <c r="D9" s="3" t="s">
        <v>17</v>
      </c>
      <c r="E9" s="3">
        <v>100</v>
      </c>
      <c r="F9" s="5">
        <v>75</v>
      </c>
      <c r="G9" s="5">
        <v>50</v>
      </c>
      <c r="H9" s="5">
        <v>85</v>
      </c>
      <c r="I9" s="5"/>
      <c r="J9" s="5">
        <v>90</v>
      </c>
      <c r="K9" s="5"/>
      <c r="L9" s="5">
        <v>60</v>
      </c>
      <c r="M9" s="5">
        <v>90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11452</v>
      </c>
      <c r="B10" s="10">
        <v>264028</v>
      </c>
      <c r="C10" s="3" t="s">
        <v>14</v>
      </c>
      <c r="D10" s="3" t="s">
        <v>18</v>
      </c>
      <c r="E10" s="3">
        <v>150</v>
      </c>
      <c r="F10" s="5">
        <v>125</v>
      </c>
      <c r="G10" s="5">
        <v>50</v>
      </c>
      <c r="H10" s="5">
        <v>125</v>
      </c>
      <c r="I10" s="5"/>
      <c r="J10" s="5">
        <v>130</v>
      </c>
      <c r="K10" s="5"/>
      <c r="L10" s="5">
        <v>125</v>
      </c>
      <c r="M10" s="5">
        <v>145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11452</v>
      </c>
      <c r="B11" s="10">
        <v>264029</v>
      </c>
      <c r="C11" s="3" t="s">
        <v>14</v>
      </c>
      <c r="D11" s="3" t="s">
        <v>19</v>
      </c>
      <c r="E11" s="3">
        <v>150</v>
      </c>
      <c r="F11" s="5">
        <v>125</v>
      </c>
      <c r="G11" s="5">
        <v>0</v>
      </c>
      <c r="H11" s="5">
        <v>125</v>
      </c>
      <c r="I11" s="5"/>
      <c r="J11" s="5">
        <v>135</v>
      </c>
      <c r="K11" s="5"/>
      <c r="L11" s="5">
        <v>125</v>
      </c>
      <c r="M11" s="5">
        <v>150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11452</v>
      </c>
      <c r="B12" s="10">
        <v>264030</v>
      </c>
      <c r="C12" s="3" t="s">
        <v>14</v>
      </c>
      <c r="D12" s="3" t="s">
        <v>20</v>
      </c>
      <c r="E12" s="3">
        <v>200</v>
      </c>
      <c r="F12" s="5">
        <v>145</v>
      </c>
      <c r="G12" s="5">
        <v>50</v>
      </c>
      <c r="H12" s="5">
        <v>150</v>
      </c>
      <c r="I12" s="5"/>
      <c r="J12" s="5">
        <v>175</v>
      </c>
      <c r="K12" s="5"/>
      <c r="L12" s="5">
        <v>150</v>
      </c>
      <c r="M12" s="5">
        <v>200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11452</v>
      </c>
      <c r="B13" s="10">
        <v>264031</v>
      </c>
      <c r="C13" s="3" t="s">
        <v>14</v>
      </c>
      <c r="D13" s="3" t="s">
        <v>21</v>
      </c>
      <c r="E13" s="3">
        <v>150</v>
      </c>
      <c r="F13" s="5">
        <v>10</v>
      </c>
      <c r="G13" s="5">
        <v>0</v>
      </c>
      <c r="H13" s="5">
        <v>25</v>
      </c>
      <c r="I13" s="5"/>
      <c r="J13" s="5">
        <v>125</v>
      </c>
      <c r="K13" s="5"/>
      <c r="L13" s="5">
        <v>120</v>
      </c>
      <c r="M13" s="5">
        <v>10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11452</v>
      </c>
      <c r="B14" s="10">
        <v>264032</v>
      </c>
      <c r="C14" s="11" t="s">
        <v>22</v>
      </c>
      <c r="D14" s="11" t="s">
        <v>23</v>
      </c>
      <c r="E14" s="11">
        <v>-50</v>
      </c>
      <c r="F14" s="12">
        <v>0</v>
      </c>
      <c r="G14" s="12">
        <v>-20</v>
      </c>
      <c r="H14" s="12">
        <v>0</v>
      </c>
      <c r="I14" s="12"/>
      <c r="J14" s="12">
        <v>0</v>
      </c>
      <c r="K14" s="12"/>
      <c r="L14" s="12">
        <v>0</v>
      </c>
      <c r="M14" s="12">
        <v>-5</v>
      </c>
      <c r="N14" s="12"/>
      <c r="O14" s="12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11452</v>
      </c>
      <c r="B15" s="10">
        <v>264033</v>
      </c>
      <c r="C15" s="11" t="s">
        <v>22</v>
      </c>
      <c r="D15" s="11" t="s">
        <v>24</v>
      </c>
      <c r="E15" s="11">
        <v>-50</v>
      </c>
      <c r="F15" s="12">
        <v>-20</v>
      </c>
      <c r="G15" s="12">
        <v>-10</v>
      </c>
      <c r="H15" s="12">
        <v>-20</v>
      </c>
      <c r="I15" s="12"/>
      <c r="J15" s="12">
        <v>0</v>
      </c>
      <c r="K15" s="12"/>
      <c r="L15" s="12">
        <v>0</v>
      </c>
      <c r="M15" s="12">
        <v>0</v>
      </c>
      <c r="N15" s="12"/>
      <c r="O15" s="12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11452</v>
      </c>
      <c r="B16" s="10">
        <v>264034</v>
      </c>
      <c r="C16" s="11" t="s">
        <v>22</v>
      </c>
      <c r="D16" s="11" t="s">
        <v>25</v>
      </c>
      <c r="E16" s="11">
        <v>-50</v>
      </c>
      <c r="F16" s="12">
        <v>0</v>
      </c>
      <c r="G16" s="12">
        <v>0</v>
      </c>
      <c r="H16" s="12">
        <v>0</v>
      </c>
      <c r="I16" s="12"/>
      <c r="J16" s="12">
        <v>0</v>
      </c>
      <c r="K16" s="12"/>
      <c r="L16" s="12">
        <v>0</v>
      </c>
      <c r="M16" s="12">
        <v>-10</v>
      </c>
      <c r="N16" s="12"/>
      <c r="O16" s="12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11452</v>
      </c>
      <c r="B17" s="10">
        <v>264035</v>
      </c>
      <c r="C17" s="11" t="s">
        <v>22</v>
      </c>
      <c r="D17" s="11" t="s">
        <v>26</v>
      </c>
      <c r="E17" s="11">
        <v>-10</v>
      </c>
      <c r="F17" s="12">
        <v>0</v>
      </c>
      <c r="G17" s="12">
        <v>0</v>
      </c>
      <c r="H17" s="12">
        <v>0</v>
      </c>
      <c r="I17" s="12"/>
      <c r="J17" s="12">
        <v>0</v>
      </c>
      <c r="K17" s="12"/>
      <c r="L17" s="12">
        <v>-10</v>
      </c>
      <c r="M17" s="12">
        <v>0</v>
      </c>
      <c r="N17" s="12"/>
      <c r="O17" s="12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C19" t="s">
        <v>27</v>
      </c>
      <c r="E19">
        <f>SUMIF($E$6:$E$17, "&gt;0")</f>
        <v>1000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C20" t="s">
        <v>28</v>
      </c>
      <c r="F20" s="13">
        <f>SUM($F$7:$F$17)</f>
        <v>610</v>
      </c>
      <c r="G20" s="13">
        <f>SUM($G$7:$G$17)</f>
        <v>195</v>
      </c>
      <c r="H20" s="13">
        <f>SUM($H$7:$H$17)</f>
        <v>610</v>
      </c>
      <c r="I20" s="13">
        <f>SUM($I$7:$I$17)</f>
        <v>0</v>
      </c>
      <c r="J20" s="13">
        <f>SUM($J$7:$J$17)</f>
        <v>855</v>
      </c>
      <c r="K20" s="13">
        <f>SUM($K$7:$K$17)</f>
        <v>0</v>
      </c>
      <c r="L20" s="13">
        <f>SUM($L$7:$L$17)</f>
        <v>695</v>
      </c>
      <c r="M20" s="13">
        <f>SUM($M$7:$M$17)</f>
        <v>790</v>
      </c>
      <c r="N20" s="13">
        <f>SUM($N$7:$N$17)</f>
        <v>0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D21" t="s">
        <v>30</v>
      </c>
      <c r="E21" t="s">
        <v>31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N7">
    <cfRule type="cellIs" dxfId="107" priority="1" stopIfTrue="1" operator="greaterThan">
      <formula>$E$7</formula>
    </cfRule>
    <cfRule type="cellIs" dxfId="106" priority="2" stopIfTrue="1" operator="equal">
      <formula>""</formula>
    </cfRule>
  </conditionalFormatting>
  <conditionalFormatting sqref="E8:N8">
    <cfRule type="cellIs" dxfId="105" priority="3" stopIfTrue="1" operator="greaterThan">
      <formula>$E$8</formula>
    </cfRule>
    <cfRule type="cellIs" dxfId="104" priority="4" stopIfTrue="1" operator="equal">
      <formula>""</formula>
    </cfRule>
  </conditionalFormatting>
  <conditionalFormatting sqref="E9:N9">
    <cfRule type="cellIs" dxfId="103" priority="5" stopIfTrue="1" operator="greaterThan">
      <formula>$E$9</formula>
    </cfRule>
    <cfRule type="cellIs" dxfId="102" priority="6" stopIfTrue="1" operator="equal">
      <formula>""</formula>
    </cfRule>
  </conditionalFormatting>
  <conditionalFormatting sqref="E10:N10">
    <cfRule type="cellIs" dxfId="101" priority="7" stopIfTrue="1" operator="greaterThan">
      <formula>$E$10</formula>
    </cfRule>
    <cfRule type="cellIs" dxfId="100" priority="8" stopIfTrue="1" operator="equal">
      <formula>""</formula>
    </cfRule>
  </conditionalFormatting>
  <conditionalFormatting sqref="E11:N11">
    <cfRule type="cellIs" dxfId="99" priority="9" stopIfTrue="1" operator="greaterThan">
      <formula>$E$11</formula>
    </cfRule>
    <cfRule type="cellIs" dxfId="98" priority="10" stopIfTrue="1" operator="equal">
      <formula>""</formula>
    </cfRule>
  </conditionalFormatting>
  <conditionalFormatting sqref="E12:N12">
    <cfRule type="cellIs" dxfId="97" priority="11" stopIfTrue="1" operator="greaterThan">
      <formula>$E$12</formula>
    </cfRule>
    <cfRule type="cellIs" dxfId="96" priority="12" stopIfTrue="1" operator="equal">
      <formula>""</formula>
    </cfRule>
  </conditionalFormatting>
  <conditionalFormatting sqref="E13:N13">
    <cfRule type="cellIs" dxfId="95" priority="13" stopIfTrue="1" operator="greaterThan">
      <formula>$E$13</formula>
    </cfRule>
    <cfRule type="cellIs" dxfId="94" priority="14" stopIfTrue="1" operator="equal">
      <formula>""</formula>
    </cfRule>
  </conditionalFormatting>
  <conditionalFormatting sqref="E14:N14">
    <cfRule type="cellIs" dxfId="93" priority="15" stopIfTrue="1" operator="lessThan">
      <formula>$E$14</formula>
    </cfRule>
    <cfRule type="cellIs" dxfId="92" priority="16" stopIfTrue="1" operator="greaterThan">
      <formula>0</formula>
    </cfRule>
  </conditionalFormatting>
  <conditionalFormatting sqref="E15:N15">
    <cfRule type="cellIs" dxfId="91" priority="17" stopIfTrue="1" operator="lessThan">
      <formula>$E$15</formula>
    </cfRule>
    <cfRule type="cellIs" dxfId="90" priority="18" stopIfTrue="1" operator="greaterThan">
      <formula>0</formula>
    </cfRule>
  </conditionalFormatting>
  <conditionalFormatting sqref="E16:N16">
    <cfRule type="cellIs" dxfId="89" priority="19" stopIfTrue="1" operator="lessThan">
      <formula>$E$16</formula>
    </cfRule>
    <cfRule type="cellIs" dxfId="88" priority="20" stopIfTrue="1" operator="greaterThan">
      <formula>0</formula>
    </cfRule>
  </conditionalFormatting>
  <conditionalFormatting sqref="E17:N17">
    <cfRule type="cellIs" dxfId="87" priority="21" stopIfTrue="1" operator="lessThan">
      <formula>$E$17</formula>
    </cfRule>
    <cfRule type="cellIs" dxfId="86" priority="22" stopIfTrue="1" operator="greaterThan">
      <formula>0</formula>
    </cfRule>
  </conditionalFormatting>
  <conditionalFormatting sqref="C20:N20">
    <cfRule type="cellIs" dxfId="85" priority="23" stopIfTrue="1" operator="equal">
      <formula>$D$22</formula>
    </cfRule>
    <cfRule type="cellIs" dxfId="84" priority="24" stopIfTrue="1" operator="equal">
      <formula>$D$23</formula>
    </cfRule>
    <cfRule type="cellIs" dxfId="83" priority="25" stopIfTrue="1" operator="equal">
      <formula>$D$24</formula>
    </cfRule>
    <cfRule type="cellIs" dxfId="82" priority="26" stopIfTrue="1" operator="equal">
      <formula>$D$25</formula>
    </cfRule>
    <cfRule type="cellIs" dxfId="81" priority="27" stopIfTrue="1" operator="equal">
      <formula>$D$26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36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1659</v>
      </c>
      <c r="G6" s="1">
        <v>1844</v>
      </c>
      <c r="H6" s="1">
        <v>1869</v>
      </c>
      <c r="I6" s="1">
        <v>1963</v>
      </c>
      <c r="J6" s="1">
        <v>2039</v>
      </c>
      <c r="K6" s="1">
        <v>2159</v>
      </c>
      <c r="L6" s="1">
        <v>2243</v>
      </c>
      <c r="M6" s="1">
        <v>2248</v>
      </c>
      <c r="N6" s="1">
        <v>2446</v>
      </c>
    </row>
    <row r="7" spans="1:69">
      <c r="A7" s="10">
        <v>11452</v>
      </c>
      <c r="B7" s="10">
        <v>264025</v>
      </c>
      <c r="C7" s="9" t="s">
        <v>14</v>
      </c>
      <c r="D7" s="3" t="s">
        <v>15</v>
      </c>
      <c r="E7" s="3">
        <v>150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11452</v>
      </c>
      <c r="B8" s="10">
        <v>264026</v>
      </c>
      <c r="C8" s="3" t="s">
        <v>14</v>
      </c>
      <c r="D8" s="3" t="s">
        <v>16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11452</v>
      </c>
      <c r="B9" s="10">
        <v>264027</v>
      </c>
      <c r="C9" s="3" t="s">
        <v>14</v>
      </c>
      <c r="D9" s="3" t="s">
        <v>17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11452</v>
      </c>
      <c r="B10" s="10">
        <v>264028</v>
      </c>
      <c r="C10" s="3" t="s">
        <v>14</v>
      </c>
      <c r="D10" s="3" t="s">
        <v>18</v>
      </c>
      <c r="E10" s="3">
        <v>150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11452</v>
      </c>
      <c r="B11" s="10">
        <v>264029</v>
      </c>
      <c r="C11" s="3" t="s">
        <v>14</v>
      </c>
      <c r="D11" s="3" t="s">
        <v>19</v>
      </c>
      <c r="E11" s="3">
        <v>150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11452</v>
      </c>
      <c r="B12" s="10">
        <v>264030</v>
      </c>
      <c r="C12" s="3" t="s">
        <v>14</v>
      </c>
      <c r="D12" s="3" t="s">
        <v>20</v>
      </c>
      <c r="E12" s="3">
        <v>200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11452</v>
      </c>
      <c r="B13" s="10">
        <v>264031</v>
      </c>
      <c r="C13" s="3" t="s">
        <v>14</v>
      </c>
      <c r="D13" s="3" t="s">
        <v>21</v>
      </c>
      <c r="E13" s="3">
        <v>150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11452</v>
      </c>
      <c r="B14" s="10">
        <v>264032</v>
      </c>
      <c r="C14" s="11" t="s">
        <v>22</v>
      </c>
      <c r="D14" s="11" t="s">
        <v>23</v>
      </c>
      <c r="E14" s="11">
        <v>-50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11452</v>
      </c>
      <c r="B15" s="10">
        <v>264033</v>
      </c>
      <c r="C15" s="11" t="s">
        <v>22</v>
      </c>
      <c r="D15" s="11" t="s">
        <v>24</v>
      </c>
      <c r="E15" s="11">
        <v>-50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11452</v>
      </c>
      <c r="B16" s="10">
        <v>264034</v>
      </c>
      <c r="C16" s="11" t="s">
        <v>22</v>
      </c>
      <c r="D16" s="11" t="s">
        <v>25</v>
      </c>
      <c r="E16" s="11">
        <v>-50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11452</v>
      </c>
      <c r="B17" s="10">
        <v>264035</v>
      </c>
      <c r="C17" s="11" t="s">
        <v>22</v>
      </c>
      <c r="D17" s="11" t="s">
        <v>26</v>
      </c>
      <c r="E17" s="11">
        <v>-10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C19" t="s">
        <v>27</v>
      </c>
      <c r="E19">
        <f>SUMIF($E$6:$E$17, "&gt;0")</f>
        <v>1000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C20" t="s">
        <v>28</v>
      </c>
      <c r="F20" s="13">
        <f>SUM($F$7:$F$17)</f>
        <v>0</v>
      </c>
      <c r="G20" s="13">
        <f>SUM($G$7:$G$17)</f>
        <v>0</v>
      </c>
      <c r="H20" s="13">
        <f>SUM($H$7:$H$17)</f>
        <v>0</v>
      </c>
      <c r="I20" s="13">
        <f>SUM($I$7:$I$17)</f>
        <v>0</v>
      </c>
      <c r="J20" s="13">
        <f>SUM($J$7:$J$17)</f>
        <v>0</v>
      </c>
      <c r="K20" s="13">
        <f>SUM($K$7:$K$17)</f>
        <v>0</v>
      </c>
      <c r="L20" s="13">
        <f>SUM($L$7:$L$17)</f>
        <v>0</v>
      </c>
      <c r="M20" s="13">
        <f>SUM($M$7:$M$17)</f>
        <v>0</v>
      </c>
      <c r="N20" s="13">
        <f>SUM($N$7:$N$17)</f>
        <v>0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D21" t="s">
        <v>30</v>
      </c>
      <c r="E21" t="s">
        <v>31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N7">
    <cfRule type="cellIs" dxfId="80" priority="1" stopIfTrue="1" operator="greaterThan">
      <formula>$E$7</formula>
    </cfRule>
    <cfRule type="cellIs" dxfId="79" priority="2" stopIfTrue="1" operator="equal">
      <formula>""</formula>
    </cfRule>
  </conditionalFormatting>
  <conditionalFormatting sqref="E8:N8">
    <cfRule type="cellIs" dxfId="78" priority="3" stopIfTrue="1" operator="greaterThan">
      <formula>$E$8</formula>
    </cfRule>
    <cfRule type="cellIs" dxfId="77" priority="4" stopIfTrue="1" operator="equal">
      <formula>""</formula>
    </cfRule>
  </conditionalFormatting>
  <conditionalFormatting sqref="E9:N9">
    <cfRule type="cellIs" dxfId="76" priority="5" stopIfTrue="1" operator="greaterThan">
      <formula>$E$9</formula>
    </cfRule>
    <cfRule type="cellIs" dxfId="75" priority="6" stopIfTrue="1" operator="equal">
      <formula>""</formula>
    </cfRule>
  </conditionalFormatting>
  <conditionalFormatting sqref="E10:N10">
    <cfRule type="cellIs" dxfId="74" priority="7" stopIfTrue="1" operator="greaterThan">
      <formula>$E$10</formula>
    </cfRule>
    <cfRule type="cellIs" dxfId="73" priority="8" stopIfTrue="1" operator="equal">
      <formula>""</formula>
    </cfRule>
  </conditionalFormatting>
  <conditionalFormatting sqref="E11:N11">
    <cfRule type="cellIs" dxfId="72" priority="9" stopIfTrue="1" operator="greaterThan">
      <formula>$E$11</formula>
    </cfRule>
    <cfRule type="cellIs" dxfId="71" priority="10" stopIfTrue="1" operator="equal">
      <formula>""</formula>
    </cfRule>
  </conditionalFormatting>
  <conditionalFormatting sqref="E12:N12">
    <cfRule type="cellIs" dxfId="70" priority="11" stopIfTrue="1" operator="greaterThan">
      <formula>$E$12</formula>
    </cfRule>
    <cfRule type="cellIs" dxfId="69" priority="12" stopIfTrue="1" operator="equal">
      <formula>""</formula>
    </cfRule>
  </conditionalFormatting>
  <conditionalFormatting sqref="E13:N13">
    <cfRule type="cellIs" dxfId="68" priority="13" stopIfTrue="1" operator="greaterThan">
      <formula>$E$13</formula>
    </cfRule>
    <cfRule type="cellIs" dxfId="67" priority="14" stopIfTrue="1" operator="equal">
      <formula>""</formula>
    </cfRule>
  </conditionalFormatting>
  <conditionalFormatting sqref="E14:N14">
    <cfRule type="cellIs" dxfId="66" priority="15" stopIfTrue="1" operator="lessThan">
      <formula>$E$14</formula>
    </cfRule>
    <cfRule type="cellIs" dxfId="65" priority="16" stopIfTrue="1" operator="greaterThan">
      <formula>0</formula>
    </cfRule>
  </conditionalFormatting>
  <conditionalFormatting sqref="E15:N15">
    <cfRule type="cellIs" dxfId="64" priority="17" stopIfTrue="1" operator="lessThan">
      <formula>$E$15</formula>
    </cfRule>
    <cfRule type="cellIs" dxfId="63" priority="18" stopIfTrue="1" operator="greaterThan">
      <formula>0</formula>
    </cfRule>
  </conditionalFormatting>
  <conditionalFormatting sqref="E16:N16">
    <cfRule type="cellIs" dxfId="62" priority="19" stopIfTrue="1" operator="lessThan">
      <formula>$E$16</formula>
    </cfRule>
    <cfRule type="cellIs" dxfId="61" priority="20" stopIfTrue="1" operator="greaterThan">
      <formula>0</formula>
    </cfRule>
  </conditionalFormatting>
  <conditionalFormatting sqref="E17:N17">
    <cfRule type="cellIs" dxfId="60" priority="21" stopIfTrue="1" operator="lessThan">
      <formula>$E$17</formula>
    </cfRule>
    <cfRule type="cellIs" dxfId="59" priority="22" stopIfTrue="1" operator="greaterThan">
      <formula>0</formula>
    </cfRule>
  </conditionalFormatting>
  <conditionalFormatting sqref="C20:N20">
    <cfRule type="cellIs" dxfId="58" priority="23" stopIfTrue="1" operator="equal">
      <formula>$D$22</formula>
    </cfRule>
    <cfRule type="cellIs" dxfId="57" priority="24" stopIfTrue="1" operator="equal">
      <formula>$D$23</formula>
    </cfRule>
    <cfRule type="cellIs" dxfId="56" priority="25" stopIfTrue="1" operator="equal">
      <formula>$D$24</formula>
    </cfRule>
    <cfRule type="cellIs" dxfId="55" priority="26" stopIfTrue="1" operator="equal">
      <formula>$D$25</formula>
    </cfRule>
    <cfRule type="cellIs" dxfId="54" priority="27" stopIfTrue="1" operator="equal">
      <formula>$D$26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36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1659</v>
      </c>
      <c r="G6" s="1">
        <v>1844</v>
      </c>
      <c r="H6" s="1">
        <v>1869</v>
      </c>
      <c r="I6" s="1">
        <v>1963</v>
      </c>
      <c r="J6" s="1">
        <v>2039</v>
      </c>
      <c r="K6" s="1">
        <v>2159</v>
      </c>
      <c r="L6" s="1">
        <v>2243</v>
      </c>
      <c r="M6" s="1">
        <v>2248</v>
      </c>
      <c r="N6" s="1">
        <v>2446</v>
      </c>
    </row>
    <row r="7" spans="1:69">
      <c r="A7" s="10">
        <v>11452</v>
      </c>
      <c r="B7" s="10">
        <v>264025</v>
      </c>
      <c r="C7" s="9" t="s">
        <v>14</v>
      </c>
      <c r="D7" s="3" t="s">
        <v>15</v>
      </c>
      <c r="E7" s="3">
        <v>150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11452</v>
      </c>
      <c r="B8" s="10">
        <v>264026</v>
      </c>
      <c r="C8" s="3" t="s">
        <v>14</v>
      </c>
      <c r="D8" s="3" t="s">
        <v>16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11452</v>
      </c>
      <c r="B9" s="10">
        <v>264027</v>
      </c>
      <c r="C9" s="3" t="s">
        <v>14</v>
      </c>
      <c r="D9" s="3" t="s">
        <v>17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11452</v>
      </c>
      <c r="B10" s="10">
        <v>264028</v>
      </c>
      <c r="C10" s="3" t="s">
        <v>14</v>
      </c>
      <c r="D10" s="3" t="s">
        <v>18</v>
      </c>
      <c r="E10" s="3">
        <v>150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11452</v>
      </c>
      <c r="B11" s="10">
        <v>264029</v>
      </c>
      <c r="C11" s="3" t="s">
        <v>14</v>
      </c>
      <c r="D11" s="3" t="s">
        <v>19</v>
      </c>
      <c r="E11" s="3">
        <v>150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11452</v>
      </c>
      <c r="B12" s="10">
        <v>264030</v>
      </c>
      <c r="C12" s="3" t="s">
        <v>14</v>
      </c>
      <c r="D12" s="3" t="s">
        <v>20</v>
      </c>
      <c r="E12" s="3">
        <v>200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11452</v>
      </c>
      <c r="B13" s="10">
        <v>264031</v>
      </c>
      <c r="C13" s="3" t="s">
        <v>14</v>
      </c>
      <c r="D13" s="3" t="s">
        <v>21</v>
      </c>
      <c r="E13" s="3">
        <v>150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11452</v>
      </c>
      <c r="B14" s="10">
        <v>264032</v>
      </c>
      <c r="C14" s="11" t="s">
        <v>22</v>
      </c>
      <c r="D14" s="11" t="s">
        <v>23</v>
      </c>
      <c r="E14" s="11">
        <v>-50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11452</v>
      </c>
      <c r="B15" s="10">
        <v>264033</v>
      </c>
      <c r="C15" s="11" t="s">
        <v>22</v>
      </c>
      <c r="D15" s="11" t="s">
        <v>24</v>
      </c>
      <c r="E15" s="11">
        <v>-50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11452</v>
      </c>
      <c r="B16" s="10">
        <v>264034</v>
      </c>
      <c r="C16" s="11" t="s">
        <v>22</v>
      </c>
      <c r="D16" s="11" t="s">
        <v>25</v>
      </c>
      <c r="E16" s="11">
        <v>-50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11452</v>
      </c>
      <c r="B17" s="10">
        <v>264035</v>
      </c>
      <c r="C17" s="11" t="s">
        <v>22</v>
      </c>
      <c r="D17" s="11" t="s">
        <v>26</v>
      </c>
      <c r="E17" s="11">
        <v>-10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C19" t="s">
        <v>27</v>
      </c>
      <c r="E19">
        <f>SUMIF($E$6:$E$17, "&gt;0")</f>
        <v>1000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C20" t="s">
        <v>28</v>
      </c>
      <c r="F20" s="13">
        <f>SUM($F$7:$F$17)</f>
        <v>0</v>
      </c>
      <c r="G20" s="13">
        <f>SUM($G$7:$G$17)</f>
        <v>0</v>
      </c>
      <c r="H20" s="13">
        <f>SUM($H$7:$H$17)</f>
        <v>0</v>
      </c>
      <c r="I20" s="13">
        <f>SUM($I$7:$I$17)</f>
        <v>0</v>
      </c>
      <c r="J20" s="13">
        <f>SUM($J$7:$J$17)</f>
        <v>0</v>
      </c>
      <c r="K20" s="13">
        <f>SUM($K$7:$K$17)</f>
        <v>0</v>
      </c>
      <c r="L20" s="13">
        <f>SUM($L$7:$L$17)</f>
        <v>0</v>
      </c>
      <c r="M20" s="13">
        <f>SUM($M$7:$M$17)</f>
        <v>0</v>
      </c>
      <c r="N20" s="13">
        <f>SUM($N$7:$N$17)</f>
        <v>0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D21" t="s">
        <v>30</v>
      </c>
      <c r="E21" t="s">
        <v>31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N7">
    <cfRule type="cellIs" dxfId="53" priority="1" stopIfTrue="1" operator="greaterThan">
      <formula>$E$7</formula>
    </cfRule>
    <cfRule type="cellIs" dxfId="52" priority="2" stopIfTrue="1" operator="equal">
      <formula>""</formula>
    </cfRule>
  </conditionalFormatting>
  <conditionalFormatting sqref="E8:N8">
    <cfRule type="cellIs" dxfId="51" priority="3" stopIfTrue="1" operator="greaterThan">
      <formula>$E$8</formula>
    </cfRule>
    <cfRule type="cellIs" dxfId="50" priority="4" stopIfTrue="1" operator="equal">
      <formula>""</formula>
    </cfRule>
  </conditionalFormatting>
  <conditionalFormatting sqref="E9:N9">
    <cfRule type="cellIs" dxfId="49" priority="5" stopIfTrue="1" operator="greaterThan">
      <formula>$E$9</formula>
    </cfRule>
    <cfRule type="cellIs" dxfId="48" priority="6" stopIfTrue="1" operator="equal">
      <formula>""</formula>
    </cfRule>
  </conditionalFormatting>
  <conditionalFormatting sqref="E10:N10">
    <cfRule type="cellIs" dxfId="47" priority="7" stopIfTrue="1" operator="greaterThan">
      <formula>$E$10</formula>
    </cfRule>
    <cfRule type="cellIs" dxfId="46" priority="8" stopIfTrue="1" operator="equal">
      <formula>""</formula>
    </cfRule>
  </conditionalFormatting>
  <conditionalFormatting sqref="E11:N11">
    <cfRule type="cellIs" dxfId="45" priority="9" stopIfTrue="1" operator="greaterThan">
      <formula>$E$11</formula>
    </cfRule>
    <cfRule type="cellIs" dxfId="44" priority="10" stopIfTrue="1" operator="equal">
      <formula>""</formula>
    </cfRule>
  </conditionalFormatting>
  <conditionalFormatting sqref="E12:N12">
    <cfRule type="cellIs" dxfId="43" priority="11" stopIfTrue="1" operator="greaterThan">
      <formula>$E$12</formula>
    </cfRule>
    <cfRule type="cellIs" dxfId="42" priority="12" stopIfTrue="1" operator="equal">
      <formula>""</formula>
    </cfRule>
  </conditionalFormatting>
  <conditionalFormatting sqref="E13:N13">
    <cfRule type="cellIs" dxfId="41" priority="13" stopIfTrue="1" operator="greaterThan">
      <formula>$E$13</formula>
    </cfRule>
    <cfRule type="cellIs" dxfId="40" priority="14" stopIfTrue="1" operator="equal">
      <formula>""</formula>
    </cfRule>
  </conditionalFormatting>
  <conditionalFormatting sqref="E14:N14">
    <cfRule type="cellIs" dxfId="39" priority="15" stopIfTrue="1" operator="lessThan">
      <formula>$E$14</formula>
    </cfRule>
    <cfRule type="cellIs" dxfId="38" priority="16" stopIfTrue="1" operator="greaterThan">
      <formula>0</formula>
    </cfRule>
  </conditionalFormatting>
  <conditionalFormatting sqref="E15:N15">
    <cfRule type="cellIs" dxfId="37" priority="17" stopIfTrue="1" operator="lessThan">
      <formula>$E$15</formula>
    </cfRule>
    <cfRule type="cellIs" dxfId="36" priority="18" stopIfTrue="1" operator="greaterThan">
      <formula>0</formula>
    </cfRule>
  </conditionalFormatting>
  <conditionalFormatting sqref="E16:N16">
    <cfRule type="cellIs" dxfId="35" priority="19" stopIfTrue="1" operator="lessThan">
      <formula>$E$16</formula>
    </cfRule>
    <cfRule type="cellIs" dxfId="34" priority="20" stopIfTrue="1" operator="greaterThan">
      <formula>0</formula>
    </cfRule>
  </conditionalFormatting>
  <conditionalFormatting sqref="E17:N17">
    <cfRule type="cellIs" dxfId="33" priority="21" stopIfTrue="1" operator="lessThan">
      <formula>$E$17</formula>
    </cfRule>
    <cfRule type="cellIs" dxfId="32" priority="22" stopIfTrue="1" operator="greaterThan">
      <formula>0</formula>
    </cfRule>
  </conditionalFormatting>
  <conditionalFormatting sqref="C20:N20">
    <cfRule type="cellIs" dxfId="31" priority="23" stopIfTrue="1" operator="equal">
      <formula>$D$22</formula>
    </cfRule>
    <cfRule type="cellIs" dxfId="30" priority="24" stopIfTrue="1" operator="equal">
      <formula>$D$23</formula>
    </cfRule>
    <cfRule type="cellIs" dxfId="29" priority="25" stopIfTrue="1" operator="equal">
      <formula>$D$24</formula>
    </cfRule>
    <cfRule type="cellIs" dxfId="28" priority="26" stopIfTrue="1" operator="equal">
      <formula>$D$25</formula>
    </cfRule>
    <cfRule type="cellIs" dxfId="27" priority="27" stopIfTrue="1" operator="equal">
      <formula>$D$26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M3" sqref="M3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5" width="10.33203125" customWidth="1"/>
    <col min="6" max="14" width="10.1640625" customWidth="1"/>
    <col min="15" max="31" width="11.1640625" customWidth="1"/>
  </cols>
  <sheetData>
    <row r="1" spans="1:69">
      <c r="F1" s="19" t="s">
        <v>38</v>
      </c>
    </row>
    <row r="2" spans="1:69" ht="17">
      <c r="D2" s="4" t="s">
        <v>1</v>
      </c>
      <c r="G2" s="19"/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36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2">
        <v>1659</v>
      </c>
      <c r="G6" s="22">
        <v>1844</v>
      </c>
      <c r="H6" s="22">
        <v>1869</v>
      </c>
      <c r="I6" s="22">
        <v>1963</v>
      </c>
      <c r="J6" s="22">
        <v>2039</v>
      </c>
      <c r="K6" s="22">
        <v>2159</v>
      </c>
      <c r="L6" s="22">
        <v>2243</v>
      </c>
      <c r="M6" s="22">
        <v>2248</v>
      </c>
      <c r="N6" s="22">
        <v>2446</v>
      </c>
    </row>
    <row r="7" spans="1:69" ht="28">
      <c r="A7" s="10">
        <v>11452</v>
      </c>
      <c r="B7" s="10">
        <v>264025</v>
      </c>
      <c r="C7" s="9" t="s">
        <v>14</v>
      </c>
      <c r="D7" s="3" t="s">
        <v>15</v>
      </c>
      <c r="E7" s="3">
        <v>150</v>
      </c>
      <c r="F7" s="23"/>
      <c r="G7" s="23"/>
      <c r="H7" s="23"/>
      <c r="I7" s="23"/>
      <c r="J7" s="23"/>
      <c r="K7" s="23"/>
      <c r="L7" s="23"/>
      <c r="M7" s="23"/>
      <c r="N7" s="23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28">
      <c r="A8" s="10">
        <v>11452</v>
      </c>
      <c r="B8" s="10">
        <v>264026</v>
      </c>
      <c r="C8" s="3" t="s">
        <v>14</v>
      </c>
      <c r="D8" s="3" t="s">
        <v>16</v>
      </c>
      <c r="E8" s="3">
        <v>100</v>
      </c>
      <c r="F8" s="23"/>
      <c r="G8" s="23"/>
      <c r="H8" s="23"/>
      <c r="I8" s="23"/>
      <c r="J8" s="23"/>
      <c r="K8" s="23"/>
      <c r="L8" s="23"/>
      <c r="M8" s="23"/>
      <c r="N8" s="23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28">
      <c r="A9" s="10">
        <v>11452</v>
      </c>
      <c r="B9" s="10">
        <v>264027</v>
      </c>
      <c r="C9" s="3" t="s">
        <v>14</v>
      </c>
      <c r="D9" s="3" t="s">
        <v>17</v>
      </c>
      <c r="E9" s="3">
        <v>100</v>
      </c>
      <c r="F9" s="23"/>
      <c r="G9" s="23"/>
      <c r="H9" s="23"/>
      <c r="I9" s="23"/>
      <c r="J9" s="23"/>
      <c r="K9" s="23"/>
      <c r="L9" s="23"/>
      <c r="M9" s="23"/>
      <c r="N9" s="23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28">
      <c r="A10" s="10">
        <v>11452</v>
      </c>
      <c r="B10" s="10">
        <v>264028</v>
      </c>
      <c r="C10" s="3" t="s">
        <v>14</v>
      </c>
      <c r="D10" s="3" t="s">
        <v>18</v>
      </c>
      <c r="E10" s="3">
        <v>150</v>
      </c>
      <c r="F10" s="23"/>
      <c r="G10" s="23"/>
      <c r="H10" s="23"/>
      <c r="I10" s="23"/>
      <c r="J10" s="23"/>
      <c r="K10" s="23"/>
      <c r="L10" s="23"/>
      <c r="M10" s="23"/>
      <c r="N10" s="23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28">
      <c r="A11" s="10">
        <v>11452</v>
      </c>
      <c r="B11" s="10">
        <v>264029</v>
      </c>
      <c r="C11" s="3" t="s">
        <v>14</v>
      </c>
      <c r="D11" s="3" t="s">
        <v>19</v>
      </c>
      <c r="E11" s="3">
        <v>150</v>
      </c>
      <c r="F11" s="23"/>
      <c r="G11" s="23"/>
      <c r="H11" s="23"/>
      <c r="I11" s="23"/>
      <c r="J11" s="23"/>
      <c r="K11" s="23"/>
      <c r="L11" s="23"/>
      <c r="M11" s="23"/>
      <c r="N11" s="23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28">
      <c r="A12" s="10">
        <v>11452</v>
      </c>
      <c r="B12" s="10">
        <v>264030</v>
      </c>
      <c r="C12" s="3" t="s">
        <v>14</v>
      </c>
      <c r="D12" s="3" t="s">
        <v>20</v>
      </c>
      <c r="E12" s="3">
        <v>200</v>
      </c>
      <c r="F12" s="23"/>
      <c r="G12" s="23"/>
      <c r="H12" s="23"/>
      <c r="I12" s="23"/>
      <c r="J12" s="23"/>
      <c r="K12" s="23"/>
      <c r="L12" s="23"/>
      <c r="M12" s="23"/>
      <c r="N12" s="23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28">
      <c r="A13" s="10">
        <v>11452</v>
      </c>
      <c r="B13" s="10">
        <v>264031</v>
      </c>
      <c r="C13" s="3" t="s">
        <v>14</v>
      </c>
      <c r="D13" s="3" t="s">
        <v>21</v>
      </c>
      <c r="E13" s="3">
        <v>150</v>
      </c>
      <c r="F13" s="23"/>
      <c r="G13" s="23"/>
      <c r="H13" s="23"/>
      <c r="I13" s="23"/>
      <c r="J13" s="23"/>
      <c r="K13" s="23"/>
      <c r="L13" s="23"/>
      <c r="M13" s="23"/>
      <c r="N13" s="23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ht="28">
      <c r="A14" s="10">
        <v>11452</v>
      </c>
      <c r="B14" s="10">
        <v>264032</v>
      </c>
      <c r="C14" s="11" t="s">
        <v>22</v>
      </c>
      <c r="D14" s="11" t="s">
        <v>23</v>
      </c>
      <c r="E14" s="11">
        <v>-50</v>
      </c>
      <c r="F14" s="23"/>
      <c r="G14" s="23"/>
      <c r="H14" s="23"/>
      <c r="I14" s="23"/>
      <c r="J14" s="23"/>
      <c r="K14" s="23"/>
      <c r="L14" s="23"/>
      <c r="M14" s="23"/>
      <c r="N14" s="23"/>
      <c r="O14" s="12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ht="28">
      <c r="A15" s="10">
        <v>11452</v>
      </c>
      <c r="B15" s="10">
        <v>264033</v>
      </c>
      <c r="C15" s="11" t="s">
        <v>22</v>
      </c>
      <c r="D15" s="11" t="s">
        <v>24</v>
      </c>
      <c r="E15" s="11">
        <v>-50</v>
      </c>
      <c r="F15" s="23"/>
      <c r="G15" s="23"/>
      <c r="H15" s="23"/>
      <c r="I15" s="23"/>
      <c r="J15" s="23"/>
      <c r="K15" s="23"/>
      <c r="L15" s="23"/>
      <c r="M15" s="23"/>
      <c r="N15" s="23"/>
      <c r="O15" s="12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ht="28">
      <c r="A16" s="10">
        <v>11452</v>
      </c>
      <c r="B16" s="10">
        <v>264034</v>
      </c>
      <c r="C16" s="11" t="s">
        <v>22</v>
      </c>
      <c r="D16" s="11" t="s">
        <v>25</v>
      </c>
      <c r="E16" s="11">
        <v>-50</v>
      </c>
      <c r="F16" s="23"/>
      <c r="G16" s="23"/>
      <c r="H16" s="23"/>
      <c r="I16" s="23"/>
      <c r="J16" s="23"/>
      <c r="K16" s="23"/>
      <c r="L16" s="23"/>
      <c r="M16" s="23"/>
      <c r="N16" s="23"/>
      <c r="O16" s="12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ht="28">
      <c r="A17" s="10">
        <v>11452</v>
      </c>
      <c r="B17" s="10">
        <v>264035</v>
      </c>
      <c r="C17" s="11" t="s">
        <v>22</v>
      </c>
      <c r="D17" s="11" t="s">
        <v>26</v>
      </c>
      <c r="E17" s="11">
        <v>-10</v>
      </c>
      <c r="F17" s="23"/>
      <c r="G17" s="23"/>
      <c r="H17" s="23"/>
      <c r="I17" s="23"/>
      <c r="J17" s="23"/>
      <c r="K17" s="23"/>
      <c r="L17" s="23"/>
      <c r="M17" s="23"/>
      <c r="N17" s="23"/>
      <c r="O17" s="12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C19" t="s">
        <v>27</v>
      </c>
      <c r="E19">
        <f>SUMIF($E$6:$E$17, "&gt;0")</f>
        <v>1000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C20" t="s">
        <v>28</v>
      </c>
      <c r="F20" s="13">
        <f>SUM($F$7:$F$17)</f>
        <v>0</v>
      </c>
      <c r="G20" s="13">
        <f>SUM($G$7:$G$17)</f>
        <v>0</v>
      </c>
      <c r="H20" s="13">
        <f>SUM($H$7:$H$17)</f>
        <v>0</v>
      </c>
      <c r="I20" s="13">
        <f>SUM($I$7:$I$17)</f>
        <v>0</v>
      </c>
      <c r="J20" s="13">
        <f>SUM($J$7:$J$17)</f>
        <v>0</v>
      </c>
      <c r="K20" s="13">
        <f>SUM($K$7:$K$17)</f>
        <v>0</v>
      </c>
      <c r="L20" s="13">
        <f>SUM($L$7:$L$17)</f>
        <v>0</v>
      </c>
      <c r="M20" s="13">
        <f>SUM($M$7:$M$17)</f>
        <v>0</v>
      </c>
      <c r="N20" s="13">
        <f>SUM($N$7:$N$17)</f>
        <v>0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D21" t="s">
        <v>30</v>
      </c>
      <c r="E21" t="s">
        <v>31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C22" t="s">
        <v>29</v>
      </c>
      <c r="D22" s="14">
        <f>LARGE($F$20:$N$20,1)</f>
        <v>0</v>
      </c>
      <c r="E22">
        <f>INDEX($F$6:$N$6,MATCH($D$22,$F$20:$N$20,0))</f>
        <v>1659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C23" t="s">
        <v>32</v>
      </c>
      <c r="D23" s="15">
        <f>LARGE($F$20:$N$20,2)</f>
        <v>0</v>
      </c>
      <c r="E23">
        <f>INDEX($F$6:$N$6,MATCH($D$23,$F$20:$N$20,0))</f>
        <v>1659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C24" t="s">
        <v>33</v>
      </c>
      <c r="D24" s="16">
        <f>LARGE($F$20:$N$20,3)</f>
        <v>0</v>
      </c>
      <c r="E24">
        <f>INDEX($F$6:$N$6,MATCH($D$24,$F$20:$N$20,0))</f>
        <v>1659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C25" t="s">
        <v>34</v>
      </c>
      <c r="D25" s="17">
        <f>LARGE($F$20:$N$20,4)</f>
        <v>0</v>
      </c>
      <c r="E25">
        <f>INDEX($F$6:$N$6,MATCH($D$25,$F$20:$N$20,0))</f>
        <v>1659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C26" s="1" t="s">
        <v>35</v>
      </c>
      <c r="D26" s="18">
        <f>LARGE($F$20:$N$20,5)</f>
        <v>0</v>
      </c>
      <c r="E26">
        <f>INDEX($F$6:$N$6,MATCH($D$26,$F$20:$N$20,0))</f>
        <v>1659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conditionalFormatting sqref="E7">
    <cfRule type="cellIs" dxfId="26" priority="1" stopIfTrue="1" operator="greaterThan">
      <formula>$E$7</formula>
    </cfRule>
    <cfRule type="cellIs" dxfId="25" priority="2" stopIfTrue="1" operator="equal">
      <formula>""</formula>
    </cfRule>
  </conditionalFormatting>
  <conditionalFormatting sqref="E8">
    <cfRule type="cellIs" dxfId="24" priority="3" stopIfTrue="1" operator="greaterThan">
      <formula>$E$8</formula>
    </cfRule>
    <cfRule type="cellIs" dxfId="23" priority="4" stopIfTrue="1" operator="equal">
      <formula>""</formula>
    </cfRule>
  </conditionalFormatting>
  <conditionalFormatting sqref="E9">
    <cfRule type="cellIs" dxfId="22" priority="5" stopIfTrue="1" operator="greaterThan">
      <formula>$E$9</formula>
    </cfRule>
    <cfRule type="cellIs" dxfId="21" priority="6" stopIfTrue="1" operator="equal">
      <formula>""</formula>
    </cfRule>
  </conditionalFormatting>
  <conditionalFormatting sqref="E10">
    <cfRule type="cellIs" dxfId="20" priority="7" stopIfTrue="1" operator="greaterThan">
      <formula>$E$10</formula>
    </cfRule>
    <cfRule type="cellIs" dxfId="19" priority="8" stopIfTrue="1" operator="equal">
      <formula>""</formula>
    </cfRule>
  </conditionalFormatting>
  <conditionalFormatting sqref="E11">
    <cfRule type="cellIs" dxfId="18" priority="9" stopIfTrue="1" operator="greaterThan">
      <formula>$E$11</formula>
    </cfRule>
    <cfRule type="cellIs" dxfId="17" priority="10" stopIfTrue="1" operator="equal">
      <formula>""</formula>
    </cfRule>
  </conditionalFormatting>
  <conditionalFormatting sqref="E12">
    <cfRule type="cellIs" dxfId="16" priority="11" stopIfTrue="1" operator="greaterThan">
      <formula>$E$12</formula>
    </cfRule>
    <cfRule type="cellIs" dxfId="15" priority="12" stopIfTrue="1" operator="equal">
      <formula>""</formula>
    </cfRule>
  </conditionalFormatting>
  <conditionalFormatting sqref="E13">
    <cfRule type="cellIs" dxfId="14" priority="13" stopIfTrue="1" operator="greaterThan">
      <formula>$E$13</formula>
    </cfRule>
    <cfRule type="cellIs" dxfId="13" priority="14" stopIfTrue="1" operator="equal">
      <formula>""</formula>
    </cfRule>
  </conditionalFormatting>
  <conditionalFormatting sqref="E14">
    <cfRule type="cellIs" dxfId="12" priority="15" stopIfTrue="1" operator="lessThan">
      <formula>$E$14</formula>
    </cfRule>
    <cfRule type="cellIs" dxfId="11" priority="16" stopIfTrue="1" operator="greaterThan">
      <formula>0</formula>
    </cfRule>
  </conditionalFormatting>
  <conditionalFormatting sqref="E15">
    <cfRule type="cellIs" dxfId="10" priority="17" stopIfTrue="1" operator="lessThan">
      <formula>$E$15</formula>
    </cfRule>
    <cfRule type="cellIs" dxfId="9" priority="18" stopIfTrue="1" operator="greaterThan">
      <formula>0</formula>
    </cfRule>
  </conditionalFormatting>
  <conditionalFormatting sqref="E16">
    <cfRule type="cellIs" dxfId="8" priority="19" stopIfTrue="1" operator="lessThan">
      <formula>$E$16</formula>
    </cfRule>
    <cfRule type="cellIs" dxfId="7" priority="20" stopIfTrue="1" operator="greaterThan">
      <formula>0</formula>
    </cfRule>
  </conditionalFormatting>
  <conditionalFormatting sqref="E17">
    <cfRule type="cellIs" dxfId="6" priority="21" stopIfTrue="1" operator="lessThan">
      <formula>$E$17</formula>
    </cfRule>
    <cfRule type="cellIs" dxfId="5" priority="22" stopIfTrue="1" operator="greaterThan">
      <formula>0</formula>
    </cfRule>
  </conditionalFormatting>
  <conditionalFormatting sqref="C20:N20">
    <cfRule type="cellIs" dxfId="4" priority="23" stopIfTrue="1" operator="equal">
      <formula>$D$22</formula>
    </cfRule>
    <cfRule type="cellIs" dxfId="3" priority="24" stopIfTrue="1" operator="equal">
      <formula>$D$23</formula>
    </cfRule>
    <cfRule type="cellIs" dxfId="2" priority="25" stopIfTrue="1" operator="equal">
      <formula>$D$24</formula>
    </cfRule>
    <cfRule type="cellIs" dxfId="1" priority="26" stopIfTrue="1" operator="equal">
      <formula>$D$25</formula>
    </cfRule>
    <cfRule type="cellIs" dxfId="0" priority="27" stopIfTrue="1" operator="equal">
      <formula>$D$26</formula>
    </cfRule>
  </conditionalFormatting>
  <pageMargins left="0.25" right="0.25" top="0.5" bottom="0.5" header="0.5" footer="0.5"/>
  <headerFooter alignWithMargins="0">
    <oddFooter>&amp;CPage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Totals</vt:lpstr>
      <vt:lpstr>Judge1</vt:lpstr>
      <vt:lpstr>Judge2</vt:lpstr>
      <vt:lpstr>Judge3</vt:lpstr>
      <vt:lpstr>Judge4</vt:lpstr>
      <vt:lpstr>Judge5</vt:lpstr>
      <vt:lpstr>Printable</vt:lpstr>
    </vt:vector>
  </TitlesOfParts>
  <Company>Enterprise Development Group,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Peyton Holland</cp:lastModifiedBy>
  <cp:lastPrinted>2016-04-17T13:56:56Z</cp:lastPrinted>
  <dcterms:created xsi:type="dcterms:W3CDTF">2002-05-15T02:32:49Z</dcterms:created>
  <dcterms:modified xsi:type="dcterms:W3CDTF">2016-05-04T14:20:01Z</dcterms:modified>
</cp:coreProperties>
</file>