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drawings/drawing3.xml" ContentType="application/vnd.openxmlformats-officedocument.drawing+xml"/>
  <Default Extension="jpeg" ContentType="image/jpeg"/>
  <Override PartName="/xl/worksheets/sheet3.xml" ContentType="application/vnd.openxmlformats-officedocument.spreadsheetml.worksheet+xml"/>
  <Override PartName="/xl/drawings/drawing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360" yWindow="40" windowWidth="14460" windowHeight="10600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21" i="8"/>
  <c r="J21"/>
  <c r="I21"/>
  <c r="H21"/>
  <c r="G21"/>
  <c r="F21"/>
  <c r="E20"/>
  <c r="K21" i="7"/>
  <c r="J21"/>
  <c r="I21"/>
  <c r="H21"/>
  <c r="G21"/>
  <c r="F21"/>
  <c r="E20"/>
  <c r="K21" i="6"/>
  <c r="J21"/>
  <c r="I21"/>
  <c r="H21"/>
  <c r="G21"/>
  <c r="F21"/>
  <c r="E20"/>
  <c r="K21" i="5"/>
  <c r="J21"/>
  <c r="I21"/>
  <c r="H21"/>
  <c r="G21"/>
  <c r="F21"/>
  <c r="E20"/>
  <c r="K21" i="4"/>
  <c r="J21"/>
  <c r="I21"/>
  <c r="H21"/>
  <c r="G21"/>
  <c r="F21"/>
  <c r="E20"/>
  <c r="E20" i="9"/>
  <c r="K21"/>
  <c r="J21"/>
  <c r="I21"/>
  <c r="H21"/>
  <c r="G21"/>
  <c r="F21"/>
  <c r="D25"/>
  <c r="E25"/>
  <c r="D24"/>
  <c r="E24"/>
  <c r="D23"/>
  <c r="E23"/>
  <c r="F7" i="1"/>
  <c r="F8"/>
  <c r="F9"/>
  <c r="F10"/>
  <c r="F11"/>
  <c r="F12"/>
  <c r="F13"/>
  <c r="F14"/>
  <c r="F15"/>
  <c r="F16"/>
  <c r="F17"/>
  <c r="F18"/>
  <c r="F21"/>
  <c r="G7"/>
  <c r="G8"/>
  <c r="G9"/>
  <c r="G10"/>
  <c r="G11"/>
  <c r="G12"/>
  <c r="G13"/>
  <c r="G14"/>
  <c r="G15"/>
  <c r="G16"/>
  <c r="G17"/>
  <c r="G18"/>
  <c r="G21"/>
  <c r="H7"/>
  <c r="H8"/>
  <c r="H9"/>
  <c r="H10"/>
  <c r="H11"/>
  <c r="H12"/>
  <c r="H13"/>
  <c r="H14"/>
  <c r="H15"/>
  <c r="H16"/>
  <c r="H17"/>
  <c r="H18"/>
  <c r="H21"/>
  <c r="I7"/>
  <c r="I8"/>
  <c r="I9"/>
  <c r="I10"/>
  <c r="I11"/>
  <c r="I12"/>
  <c r="I13"/>
  <c r="I14"/>
  <c r="I15"/>
  <c r="I16"/>
  <c r="I17"/>
  <c r="I18"/>
  <c r="I21"/>
  <c r="J7"/>
  <c r="J8"/>
  <c r="J9"/>
  <c r="J10"/>
  <c r="J11"/>
  <c r="J12"/>
  <c r="J13"/>
  <c r="J14"/>
  <c r="J15"/>
  <c r="J16"/>
  <c r="J17"/>
  <c r="J18"/>
  <c r="J21"/>
  <c r="K7"/>
  <c r="K8"/>
  <c r="K9"/>
  <c r="K10"/>
  <c r="K11"/>
  <c r="K12"/>
  <c r="K13"/>
  <c r="K14"/>
  <c r="K15"/>
  <c r="K16"/>
  <c r="K17"/>
  <c r="K18"/>
  <c r="K21"/>
  <c r="D27"/>
  <c r="E27"/>
  <c r="D26"/>
  <c r="E26"/>
  <c r="E20"/>
  <c r="D25"/>
  <c r="E25"/>
  <c r="D24"/>
  <c r="E24"/>
  <c r="D23"/>
  <c r="E23"/>
</calcChain>
</file>

<file path=xl/sharedStrings.xml><?xml version="1.0" encoding="utf-8"?>
<sst xmlns="http://schemas.openxmlformats.org/spreadsheetml/2006/main" count="311" uniqueCount="40">
  <si>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</si>
  <si>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</si>
  <si>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</si>
  <si>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</si>
  <si>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</si>
  <si>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</si>
  <si>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</si>
  <si>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</si>
  <si>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</si>
  <si>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</si>
  <si>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</si>
  <si>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</si>
  <si>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Additive Manufacturing</t>
  </si>
  <si>
    <t>S</t>
  </si>
  <si>
    <t>Standard</t>
  </si>
  <si>
    <t>Pre-Contest - Planning- Engineers Notebook</t>
  </si>
  <si>
    <t>Pre-Contest - Design/function &amp; Modeling</t>
  </si>
  <si>
    <t>Pre-Contest - Moving feature</t>
  </si>
  <si>
    <t>Pre-Contest - Logo or image</t>
  </si>
  <si>
    <t>Pre-Contest - Build envelope</t>
  </si>
  <si>
    <t>On-Site - Design Creativity- meets theme chosen</t>
  </si>
  <si>
    <t>On-Site - Use of 3D printing capabilities</t>
  </si>
  <si>
    <t>On-Site - Meets size restrictions</t>
  </si>
  <si>
    <t>On-Site - Meets print time restrictions</t>
  </si>
  <si>
    <t>Written Test - 50 pts per team member</t>
  </si>
  <si>
    <t>Penalty</t>
  </si>
  <si>
    <t>Resume Penalty</t>
  </si>
  <si>
    <t>Clothing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</si>
  <si>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</si>
  <si>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</si>
  <si>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</si>
  <si>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</si>
  <si>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</si>
  <si>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</si>
  <si>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</si>
  <si>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</si>
  <si>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</si>
  <si>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</si>
  <si>
    <t>Fifth Place:</t>
    <phoneticPr fontId="0" type="noConversion"/>
  </si>
  <si>
    <t>Fourth Place:</t>
    <phoneticPr fontId="0" type="noConversion"/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</si>
</sst>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5" formatCode="_(* #,##0.000_);_(* \(#,##0.000\);_(* &quot;-&quot;???_);_(@_)"/>
    <numFmt numFmtId="166" formatCode="#,##0.000"/>
  </numFmts>
  <fonts count="7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sz val="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165" fontId="0" fillId="2" borderId="0" xfId="1" applyNumberFormat="1" applyFont="1" applyFill="1" applyProtection="1">
      <protection locked="0"/>
    </xf>
    <xf numFmtId="165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5" fillId="0" borderId="0" xfId="0" applyFont="1"/>
    <xf numFmtId="166" fontId="0" fillId="0" borderId="0" xfId="1" applyNumberFormat="1" applyFont="1" applyProtection="1"/>
    <xf numFmtId="166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  <xf numFmtId="0" fontId="1" fillId="0" borderId="0" xfId="0" applyFont="1"/>
  </cellXfs>
  <cellStyles count="2">
    <cellStyle name="Comma" xfId="1" builtinId="3"/>
    <cellStyle name="Normal" xfId="0" builtinId="0"/>
  </cellStyles>
  <dxfs count="189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tabSelected="1" workbookViewId="0">
      <pane xSplit="5" ySplit="6" topLeftCell="F13" activePane="bottomRight" state="frozen"/>
      <selection pane="topRight" activeCell="D1" sqref="D1"/>
      <selection pane="bottomLeft" activeCell="A6" sqref="A6"/>
      <selection pane="bottomRight" activeCell="C28" sqref="C28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  <c r="G2" s="17" t="s">
        <v>36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35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7312</v>
      </c>
      <c r="G6" s="1">
        <v>7321</v>
      </c>
      <c r="H6" s="1">
        <v>7350</v>
      </c>
      <c r="I6" s="1">
        <v>7851</v>
      </c>
      <c r="J6" s="1">
        <v>7854</v>
      </c>
      <c r="K6" s="1">
        <v>7864</v>
      </c>
    </row>
    <row r="7" spans="1:69">
      <c r="A7" s="10">
        <v>52702</v>
      </c>
      <c r="B7" s="10">
        <v>100199</v>
      </c>
      <c r="C7" s="9" t="s">
        <v>14</v>
      </c>
      <c r="D7" s="3" t="s">
        <v>15</v>
      </c>
      <c r="E7" s="3">
        <v>100</v>
      </c>
      <c r="F7" s="18">
        <f>IF(ISERROR(AVERAGE(Judge1:Judge5!F7))," ", AVERAGE(Judge1:Judge5!F7))</f>
        <v>95</v>
      </c>
      <c r="G7" s="18">
        <f>IF(ISERROR(AVERAGE(Judge1:Judge5!G7))," ", AVERAGE(Judge1:Judge5!G7))</f>
        <v>90</v>
      </c>
      <c r="H7" s="18">
        <f>IF(ISERROR(AVERAGE(Judge1:Judge5!H7))," ", AVERAGE(Judge1:Judge5!H7))</f>
        <v>95</v>
      </c>
      <c r="I7" s="18">
        <f>IF(ISERROR(AVERAGE(Judge1:Judge5!I7))," ", AVERAGE(Judge1:Judge5!I7))</f>
        <v>97.5</v>
      </c>
      <c r="J7" s="18">
        <f>IF(ISERROR(AVERAGE(Judge1:Judge5!J7))," ", AVERAGE(Judge1:Judge5!J7))</f>
        <v>50</v>
      </c>
      <c r="K7" s="18">
        <f>IF(ISERROR(AVERAGE(Judge1:Judge5!K7))," ", AVERAGE(Judge1:Judge5!K7))</f>
        <v>97.5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52702</v>
      </c>
      <c r="B8" s="10">
        <v>100200</v>
      </c>
      <c r="C8" s="3" t="s">
        <v>14</v>
      </c>
      <c r="D8" s="3" t="s">
        <v>16</v>
      </c>
      <c r="E8" s="3">
        <v>200</v>
      </c>
      <c r="F8" s="18">
        <f>IF(ISERROR(AVERAGE(Judge1:Judge5!F8))," ", AVERAGE(Judge1:Judge5!F8))</f>
        <v>185</v>
      </c>
      <c r="G8" s="18">
        <f>IF(ISERROR(AVERAGE(Judge1:Judge5!G8))," ", AVERAGE(Judge1:Judge5!G8))</f>
        <v>165</v>
      </c>
      <c r="H8" s="18">
        <f>IF(ISERROR(AVERAGE(Judge1:Judge5!H8))," ", AVERAGE(Judge1:Judge5!H8))</f>
        <v>182.5</v>
      </c>
      <c r="I8" s="18">
        <f>IF(ISERROR(AVERAGE(Judge1:Judge5!I8))," ", AVERAGE(Judge1:Judge5!I8))</f>
        <v>195</v>
      </c>
      <c r="J8" s="18">
        <f>IF(ISERROR(AVERAGE(Judge1:Judge5!J8))," ", AVERAGE(Judge1:Judge5!J8))</f>
        <v>130</v>
      </c>
      <c r="K8" s="18">
        <f>IF(ISERROR(AVERAGE(Judge1:Judge5!K8))," ", AVERAGE(Judge1:Judge5!K8))</f>
        <v>187.5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52702</v>
      </c>
      <c r="B9" s="10">
        <v>100201</v>
      </c>
      <c r="C9" s="3" t="s">
        <v>14</v>
      </c>
      <c r="D9" s="3" t="s">
        <v>17</v>
      </c>
      <c r="E9" s="3">
        <v>100</v>
      </c>
      <c r="F9" s="18">
        <f>IF(ISERROR(AVERAGE(Judge1:Judge5!F9))," ", AVERAGE(Judge1:Judge5!F9))</f>
        <v>72.5</v>
      </c>
      <c r="G9" s="18">
        <f>IF(ISERROR(AVERAGE(Judge1:Judge5!G9))," ", AVERAGE(Judge1:Judge5!G9))</f>
        <v>85</v>
      </c>
      <c r="H9" s="18">
        <f>IF(ISERROR(AVERAGE(Judge1:Judge5!H9))," ", AVERAGE(Judge1:Judge5!H9))</f>
        <v>95</v>
      </c>
      <c r="I9" s="18">
        <f>IF(ISERROR(AVERAGE(Judge1:Judge5!I9))," ", AVERAGE(Judge1:Judge5!I9))</f>
        <v>97.5</v>
      </c>
      <c r="J9" s="18">
        <f>IF(ISERROR(AVERAGE(Judge1:Judge5!J9))," ", AVERAGE(Judge1:Judge5!J9))</f>
        <v>55</v>
      </c>
      <c r="K9" s="18">
        <f>IF(ISERROR(AVERAGE(Judge1:Judge5!K9))," ", AVERAGE(Judge1:Judge5!K9))</f>
        <v>100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52702</v>
      </c>
      <c r="B10" s="10">
        <v>100202</v>
      </c>
      <c r="C10" s="3" t="s">
        <v>14</v>
      </c>
      <c r="D10" s="3" t="s">
        <v>18</v>
      </c>
      <c r="E10" s="3">
        <v>50</v>
      </c>
      <c r="F10" s="18">
        <f>IF(ISERROR(AVERAGE(Judge1:Judge5!F10))," ", AVERAGE(Judge1:Judge5!F10))</f>
        <v>42.5</v>
      </c>
      <c r="G10" s="18">
        <f>IF(ISERROR(AVERAGE(Judge1:Judge5!G10))," ", AVERAGE(Judge1:Judge5!G10))</f>
        <v>22.5</v>
      </c>
      <c r="H10" s="18">
        <f>IF(ISERROR(AVERAGE(Judge1:Judge5!H10))," ", AVERAGE(Judge1:Judge5!H10))</f>
        <v>50</v>
      </c>
      <c r="I10" s="18">
        <f>IF(ISERROR(AVERAGE(Judge1:Judge5!I10))," ", AVERAGE(Judge1:Judge5!I10))</f>
        <v>50</v>
      </c>
      <c r="J10" s="18">
        <f>IF(ISERROR(AVERAGE(Judge1:Judge5!J10))," ", AVERAGE(Judge1:Judge5!J10))</f>
        <v>22.5</v>
      </c>
      <c r="K10" s="18">
        <f>IF(ISERROR(AVERAGE(Judge1:Judge5!K10))," ", AVERAGE(Judge1:Judge5!K10))</f>
        <v>50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52702</v>
      </c>
      <c r="B11" s="10">
        <v>100203</v>
      </c>
      <c r="C11" s="3" t="s">
        <v>14</v>
      </c>
      <c r="D11" s="3" t="s">
        <v>19</v>
      </c>
      <c r="E11" s="3">
        <v>50</v>
      </c>
      <c r="F11" s="18">
        <f>IF(ISERROR(AVERAGE(Judge1:Judge5!F11))," ", AVERAGE(Judge1:Judge5!F11))</f>
        <v>50</v>
      </c>
      <c r="G11" s="18">
        <f>IF(ISERROR(AVERAGE(Judge1:Judge5!G11))," ", AVERAGE(Judge1:Judge5!G11))</f>
        <v>25</v>
      </c>
      <c r="H11" s="18">
        <f>IF(ISERROR(AVERAGE(Judge1:Judge5!H11))," ", AVERAGE(Judge1:Judge5!H11))</f>
        <v>50</v>
      </c>
      <c r="I11" s="18">
        <f>IF(ISERROR(AVERAGE(Judge1:Judge5!I11))," ", AVERAGE(Judge1:Judge5!I11))</f>
        <v>37.5</v>
      </c>
      <c r="J11" s="18">
        <f>IF(ISERROR(AVERAGE(Judge1:Judge5!J11))," ", AVERAGE(Judge1:Judge5!J11))</f>
        <v>25</v>
      </c>
      <c r="K11" s="18">
        <f>IF(ISERROR(AVERAGE(Judge1:Judge5!K11))," ", AVERAGE(Judge1:Judge5!K11))</f>
        <v>50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52702</v>
      </c>
      <c r="B12" s="10">
        <v>100204</v>
      </c>
      <c r="C12" s="3" t="s">
        <v>14</v>
      </c>
      <c r="D12" s="3" t="s">
        <v>20</v>
      </c>
      <c r="E12" s="3">
        <v>200</v>
      </c>
      <c r="F12" s="18">
        <f>IF(ISERROR(AVERAGE(Judge1:Judge5!F12))," ", AVERAGE(Judge1:Judge5!F12))</f>
        <v>100</v>
      </c>
      <c r="G12" s="18">
        <f>IF(ISERROR(AVERAGE(Judge1:Judge5!G12))," ", AVERAGE(Judge1:Judge5!G12))</f>
        <v>150</v>
      </c>
      <c r="H12" s="18">
        <f>IF(ISERROR(AVERAGE(Judge1:Judge5!H12))," ", AVERAGE(Judge1:Judge5!H12))</f>
        <v>195</v>
      </c>
      <c r="I12" s="18">
        <f>IF(ISERROR(AVERAGE(Judge1:Judge5!I12))," ", AVERAGE(Judge1:Judge5!I12))</f>
        <v>150</v>
      </c>
      <c r="J12" s="18">
        <f>IF(ISERROR(AVERAGE(Judge1:Judge5!J12))," ", AVERAGE(Judge1:Judge5!J12))</f>
        <v>120</v>
      </c>
      <c r="K12" s="18">
        <f>IF(ISERROR(AVERAGE(Judge1:Judge5!K12))," ", AVERAGE(Judge1:Judge5!K12))</f>
        <v>175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52702</v>
      </c>
      <c r="B13" s="10">
        <v>100205</v>
      </c>
      <c r="C13" s="3" t="s">
        <v>14</v>
      </c>
      <c r="D13" s="3" t="s">
        <v>21</v>
      </c>
      <c r="E13" s="3">
        <v>50</v>
      </c>
      <c r="F13" s="18">
        <f>IF(ISERROR(AVERAGE(Judge1:Judge5!F13))," ", AVERAGE(Judge1:Judge5!F13))</f>
        <v>50</v>
      </c>
      <c r="G13" s="18">
        <f>IF(ISERROR(AVERAGE(Judge1:Judge5!G13))," ", AVERAGE(Judge1:Judge5!G13))</f>
        <v>50</v>
      </c>
      <c r="H13" s="18">
        <f>IF(ISERROR(AVERAGE(Judge1:Judge5!H13))," ", AVERAGE(Judge1:Judge5!H13))</f>
        <v>50</v>
      </c>
      <c r="I13" s="18">
        <f>IF(ISERROR(AVERAGE(Judge1:Judge5!I13))," ", AVERAGE(Judge1:Judge5!I13))</f>
        <v>50</v>
      </c>
      <c r="J13" s="18">
        <f>IF(ISERROR(AVERAGE(Judge1:Judge5!J13))," ", AVERAGE(Judge1:Judge5!J13))</f>
        <v>50</v>
      </c>
      <c r="K13" s="18">
        <f>IF(ISERROR(AVERAGE(Judge1:Judge5!K13))," ", AVERAGE(Judge1:Judge5!K13))</f>
        <v>50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52702</v>
      </c>
      <c r="B14" s="10">
        <v>100206</v>
      </c>
      <c r="C14" s="3" t="s">
        <v>14</v>
      </c>
      <c r="D14" s="3" t="s">
        <v>22</v>
      </c>
      <c r="E14" s="3">
        <v>50</v>
      </c>
      <c r="F14" s="18">
        <f>IF(ISERROR(AVERAGE(Judge1:Judge5!F14))," ", AVERAGE(Judge1:Judge5!F14))</f>
        <v>50</v>
      </c>
      <c r="G14" s="18">
        <f>IF(ISERROR(AVERAGE(Judge1:Judge5!G14))," ", AVERAGE(Judge1:Judge5!G14))</f>
        <v>50</v>
      </c>
      <c r="H14" s="18">
        <f>IF(ISERROR(AVERAGE(Judge1:Judge5!H14))," ", AVERAGE(Judge1:Judge5!H14))</f>
        <v>50</v>
      </c>
      <c r="I14" s="18">
        <f>IF(ISERROR(AVERAGE(Judge1:Judge5!I14))," ", AVERAGE(Judge1:Judge5!I14))</f>
        <v>50</v>
      </c>
      <c r="J14" s="18">
        <f>IF(ISERROR(AVERAGE(Judge1:Judge5!J14))," ", AVERAGE(Judge1:Judge5!J14))</f>
        <v>50</v>
      </c>
      <c r="K14" s="18">
        <f>IF(ISERROR(AVERAGE(Judge1:Judge5!K14))," ", AVERAGE(Judge1:Judge5!K14))</f>
        <v>50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52702</v>
      </c>
      <c r="B15" s="10">
        <v>100207</v>
      </c>
      <c r="C15" s="3" t="s">
        <v>14</v>
      </c>
      <c r="D15" s="3" t="s">
        <v>23</v>
      </c>
      <c r="E15" s="3">
        <v>100</v>
      </c>
      <c r="F15" s="18">
        <f>IF(ISERROR(AVERAGE(Judge1:Judge5!F15))," ", AVERAGE(Judge1:Judge5!F15))</f>
        <v>88</v>
      </c>
      <c r="G15" s="18">
        <f>IF(ISERROR(AVERAGE(Judge1:Judge5!G15))," ", AVERAGE(Judge1:Judge5!G15))</f>
        <v>86</v>
      </c>
      <c r="H15" s="18">
        <f>IF(ISERROR(AVERAGE(Judge1:Judge5!H15))," ", AVERAGE(Judge1:Judge5!H15))</f>
        <v>88</v>
      </c>
      <c r="I15" s="18">
        <f>IF(ISERROR(AVERAGE(Judge1:Judge5!I15))," ", AVERAGE(Judge1:Judge5!I15))</f>
        <v>100</v>
      </c>
      <c r="J15" s="18">
        <f>IF(ISERROR(AVERAGE(Judge1:Judge5!J15))," ", AVERAGE(Judge1:Judge5!J15))</f>
        <v>100</v>
      </c>
      <c r="K15" s="18">
        <f>IF(ISERROR(AVERAGE(Judge1:Judge5!K15))," ", AVERAGE(Judge1:Judge5!K15))</f>
        <v>100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52702</v>
      </c>
      <c r="B16" s="10">
        <v>100208</v>
      </c>
      <c r="C16" s="3" t="s">
        <v>14</v>
      </c>
      <c r="D16" s="3" t="s">
        <v>24</v>
      </c>
      <c r="E16" s="3">
        <v>100</v>
      </c>
      <c r="F16" s="18">
        <f>IF(ISERROR(AVERAGE(Judge1:Judge5!F16))," ", AVERAGE(Judge1:Judge5!F16))</f>
        <v>77.5</v>
      </c>
      <c r="G16" s="18">
        <f>IF(ISERROR(AVERAGE(Judge1:Judge5!G16))," ", AVERAGE(Judge1:Judge5!G16))</f>
        <v>57.5</v>
      </c>
      <c r="H16" s="18">
        <f>IF(ISERROR(AVERAGE(Judge1:Judge5!H16))," ", AVERAGE(Judge1:Judge5!H16))</f>
        <v>67.5</v>
      </c>
      <c r="I16" s="18">
        <f>IF(ISERROR(AVERAGE(Judge1:Judge5!I16))," ", AVERAGE(Judge1:Judge5!I16))</f>
        <v>85</v>
      </c>
      <c r="J16" s="18">
        <f>IF(ISERROR(AVERAGE(Judge1:Judge5!J16))," ", AVERAGE(Judge1:Judge5!J16))</f>
        <v>60</v>
      </c>
      <c r="K16" s="18">
        <f>IF(ISERROR(AVERAGE(Judge1:Judge5!K16))," ", AVERAGE(Judge1:Judge5!K16))</f>
        <v>100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52702</v>
      </c>
      <c r="B17" s="10">
        <v>100197</v>
      </c>
      <c r="C17" s="11" t="s">
        <v>25</v>
      </c>
      <c r="D17" s="11" t="s">
        <v>26</v>
      </c>
      <c r="E17" s="11">
        <v>-10</v>
      </c>
      <c r="F17" s="19" t="str">
        <f>IF(ISERROR(AVERAGE(Judge1:Judge5!F17))," ", AVERAGE(Judge1:Judge5!F17))</f>
        <v xml:space="preserve"> </v>
      </c>
      <c r="G17" s="19" t="str">
        <f>IF(ISERROR(AVERAGE(Judge1:Judge5!G17))," ", AVERAGE(Judge1:Judge5!G17))</f>
        <v xml:space="preserve"> </v>
      </c>
      <c r="H17" s="19" t="str">
        <f>IF(ISERROR(AVERAGE(Judge1:Judge5!H17))," ", AVERAGE(Judge1:Judge5!H17))</f>
        <v xml:space="preserve"> </v>
      </c>
      <c r="I17" s="19" t="str">
        <f>IF(ISERROR(AVERAGE(Judge1:Judge5!I17))," ", AVERAGE(Judge1:Judge5!I17))</f>
        <v xml:space="preserve"> </v>
      </c>
      <c r="J17" s="19" t="str">
        <f>IF(ISERROR(AVERAGE(Judge1:Judge5!J17))," ", AVERAGE(Judge1:Judge5!J17))</f>
        <v xml:space="preserve"> </v>
      </c>
      <c r="K17" s="19" t="str">
        <f>IF(ISERROR(AVERAGE(Judge1:Judge5!K17))," ", AVERAGE(Judge1:Judge5!K17))</f>
        <v xml:space="preserve"> </v>
      </c>
      <c r="L17" s="12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52702</v>
      </c>
      <c r="B18" s="10">
        <v>100198</v>
      </c>
      <c r="C18" s="11" t="s">
        <v>25</v>
      </c>
      <c r="D18" s="11" t="s">
        <v>27</v>
      </c>
      <c r="E18" s="11">
        <v>-50</v>
      </c>
      <c r="F18" s="19" t="str">
        <f>IF(ISERROR(AVERAGE(Judge1:Judge5!F18))," ", AVERAGE(Judge1:Judge5!F18))</f>
        <v xml:space="preserve"> </v>
      </c>
      <c r="G18" s="19" t="str">
        <f>IF(ISERROR(AVERAGE(Judge1:Judge5!G18))," ", AVERAGE(Judge1:Judge5!G18))</f>
        <v xml:space="preserve"> </v>
      </c>
      <c r="H18" s="19" t="str">
        <f>IF(ISERROR(AVERAGE(Judge1:Judge5!H18))," ", AVERAGE(Judge1:Judge5!H18))</f>
        <v xml:space="preserve"> </v>
      </c>
      <c r="I18" s="19" t="str">
        <f>IF(ISERROR(AVERAGE(Judge1:Judge5!I18))," ", AVERAGE(Judge1:Judge5!I18))</f>
        <v xml:space="preserve"> </v>
      </c>
      <c r="J18" s="19" t="str">
        <f>IF(ISERROR(AVERAGE(Judge1:Judge5!J18))," ", AVERAGE(Judge1:Judge5!J18))</f>
        <v xml:space="preserve"> </v>
      </c>
      <c r="K18" s="19" t="str">
        <f>IF(ISERROR(AVERAGE(Judge1:Judge5!K18))," ", AVERAGE(Judge1:Judge5!K18))</f>
        <v xml:space="preserve"> </v>
      </c>
      <c r="L18" s="12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28</v>
      </c>
      <c r="E20">
        <f>SUMIF($E$6:$E$18, "&gt;0")</f>
        <v>1000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C21" t="s">
        <v>29</v>
      </c>
      <c r="F21" s="13">
        <f>SUM($F$7:$F$18)</f>
        <v>810.5</v>
      </c>
      <c r="G21" s="13">
        <f>SUM($G$7:$G$18)</f>
        <v>781</v>
      </c>
      <c r="H21" s="13">
        <f>SUM($H$7:$H$18)</f>
        <v>923</v>
      </c>
      <c r="I21" s="13">
        <f>SUM($I$7:$I$18)</f>
        <v>912.5</v>
      </c>
      <c r="J21" s="13">
        <f>SUM($J$7:$J$18)</f>
        <v>662.5</v>
      </c>
      <c r="K21" s="13">
        <f>SUM($K$7:$K$18)</f>
        <v>960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D22" t="s">
        <v>31</v>
      </c>
      <c r="E22" t="s">
        <v>32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C23" t="s">
        <v>30</v>
      </c>
      <c r="D23" s="14">
        <f>LARGE($F$21:$K$21,1)</f>
        <v>960</v>
      </c>
      <c r="E23">
        <f>INDEX($F$6:$K$6,MATCH($D$23,$F$21:$K$21,0))</f>
        <v>7864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C24" t="s">
        <v>33</v>
      </c>
      <c r="D24" s="15">
        <f>LARGE($F$21:$K$21,2)</f>
        <v>923</v>
      </c>
      <c r="E24">
        <f>INDEX($F$6:$K$6,MATCH($D$24,$F$21:$K$21,0))</f>
        <v>7350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C25" t="s">
        <v>34</v>
      </c>
      <c r="D25" s="16">
        <f>LARGE($F$21:$K$21,3)</f>
        <v>912.5</v>
      </c>
      <c r="E25">
        <f>INDEX($F$6:$K$6,MATCH($D$25,$F$21:$K$21,0))</f>
        <v>7851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C26" s="22" t="s">
        <v>39</v>
      </c>
      <c r="D26" s="16">
        <f>LARGE($F$21:$K$21,4)</f>
        <v>810.5</v>
      </c>
      <c r="E26">
        <f>INDEX($F$6:$K$6,MATCH($D$26,$F$21:$K$21,0))</f>
        <v>7312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C27" t="s">
        <v>38</v>
      </c>
      <c r="D27" s="16">
        <f>LARGE($F$21:$K$21,5)</f>
        <v>781</v>
      </c>
      <c r="E27">
        <f>INDEX($F$6:$K$6,MATCH($D$27,$F$21:$K$21,0))</f>
        <v>7321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phoneticPr fontId="0" type="noConversion"/>
  <conditionalFormatting sqref="E7:K7">
    <cfRule type="cellIs" dxfId="188" priority="1" stopIfTrue="1" operator="greaterThan">
      <formula>$E$7</formula>
    </cfRule>
    <cfRule type="cellIs" dxfId="187" priority="2" stopIfTrue="1" operator="equal">
      <formula>""</formula>
    </cfRule>
  </conditionalFormatting>
  <conditionalFormatting sqref="E8:K8">
    <cfRule type="cellIs" dxfId="186" priority="3" stopIfTrue="1" operator="greaterThan">
      <formula>$E$8</formula>
    </cfRule>
    <cfRule type="cellIs" dxfId="185" priority="4" stopIfTrue="1" operator="equal">
      <formula>""</formula>
    </cfRule>
  </conditionalFormatting>
  <conditionalFormatting sqref="E9:K9">
    <cfRule type="cellIs" dxfId="184" priority="5" stopIfTrue="1" operator="greaterThan">
      <formula>$E$9</formula>
    </cfRule>
    <cfRule type="cellIs" dxfId="183" priority="6" stopIfTrue="1" operator="equal">
      <formula>""</formula>
    </cfRule>
  </conditionalFormatting>
  <conditionalFormatting sqref="E10:K10">
    <cfRule type="cellIs" dxfId="182" priority="7" stopIfTrue="1" operator="greaterThan">
      <formula>$E$10</formula>
    </cfRule>
    <cfRule type="cellIs" dxfId="181" priority="8" stopIfTrue="1" operator="equal">
      <formula>""</formula>
    </cfRule>
  </conditionalFormatting>
  <conditionalFormatting sqref="E11:K11">
    <cfRule type="cellIs" dxfId="180" priority="9" stopIfTrue="1" operator="greaterThan">
      <formula>$E$11</formula>
    </cfRule>
    <cfRule type="cellIs" dxfId="179" priority="10" stopIfTrue="1" operator="equal">
      <formula>""</formula>
    </cfRule>
  </conditionalFormatting>
  <conditionalFormatting sqref="E12:K12">
    <cfRule type="cellIs" dxfId="178" priority="11" stopIfTrue="1" operator="greaterThan">
      <formula>$E$12</formula>
    </cfRule>
    <cfRule type="cellIs" dxfId="177" priority="12" stopIfTrue="1" operator="equal">
      <formula>""</formula>
    </cfRule>
  </conditionalFormatting>
  <conditionalFormatting sqref="E13:K13">
    <cfRule type="cellIs" dxfId="176" priority="13" stopIfTrue="1" operator="greaterThan">
      <formula>$E$13</formula>
    </cfRule>
    <cfRule type="cellIs" dxfId="175" priority="14" stopIfTrue="1" operator="equal">
      <formula>""</formula>
    </cfRule>
  </conditionalFormatting>
  <conditionalFormatting sqref="E14:K14">
    <cfRule type="cellIs" dxfId="174" priority="15" stopIfTrue="1" operator="greaterThan">
      <formula>$E$14</formula>
    </cfRule>
    <cfRule type="cellIs" dxfId="173" priority="16" stopIfTrue="1" operator="equal">
      <formula>""</formula>
    </cfRule>
  </conditionalFormatting>
  <conditionalFormatting sqref="E15:K15">
    <cfRule type="cellIs" dxfId="172" priority="17" stopIfTrue="1" operator="greaterThan">
      <formula>$E$15</formula>
    </cfRule>
    <cfRule type="cellIs" dxfId="171" priority="18" stopIfTrue="1" operator="equal">
      <formula>""</formula>
    </cfRule>
  </conditionalFormatting>
  <conditionalFormatting sqref="E16:K16">
    <cfRule type="cellIs" dxfId="170" priority="19" stopIfTrue="1" operator="greaterThan">
      <formula>$E$16</formula>
    </cfRule>
    <cfRule type="cellIs" dxfId="169" priority="20" stopIfTrue="1" operator="equal">
      <formula>""</formula>
    </cfRule>
  </conditionalFormatting>
  <conditionalFormatting sqref="E17:K17">
    <cfRule type="cellIs" dxfId="168" priority="21" stopIfTrue="1" operator="lessThan">
      <formula>$E$17</formula>
    </cfRule>
    <cfRule type="cellIs" dxfId="167" priority="22" stopIfTrue="1" operator="greaterThan">
      <formula>0</formula>
    </cfRule>
  </conditionalFormatting>
  <conditionalFormatting sqref="E18:K18">
    <cfRule type="cellIs" dxfId="166" priority="23" stopIfTrue="1" operator="lessThan">
      <formula>$E$18</formula>
    </cfRule>
    <cfRule type="cellIs" dxfId="165" priority="24" stopIfTrue="1" operator="greaterThan">
      <formula>0</formula>
    </cfRule>
  </conditionalFormatting>
  <conditionalFormatting sqref="C21:K21">
    <cfRule type="cellIs" dxfId="164" priority="25" stopIfTrue="1" operator="equal">
      <formula>$D$23</formula>
    </cfRule>
    <cfRule type="cellIs" dxfId="163" priority="26" stopIfTrue="1" operator="equal">
      <formula>$D$24</formula>
    </cfRule>
    <cfRule type="cellIs" dxfId="162" priority="27" stopIfTrue="1" operator="equal">
      <formula>$D$25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L18" sqref="L18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35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7312</v>
      </c>
      <c r="G6" s="1">
        <v>7321</v>
      </c>
      <c r="H6" s="1">
        <v>7350</v>
      </c>
      <c r="I6" s="1">
        <v>7851</v>
      </c>
      <c r="J6" s="1">
        <v>7854</v>
      </c>
      <c r="K6" s="1">
        <v>7864</v>
      </c>
    </row>
    <row r="7" spans="1:69">
      <c r="A7" s="10">
        <v>52702</v>
      </c>
      <c r="B7" s="10">
        <v>100199</v>
      </c>
      <c r="C7" s="9" t="s">
        <v>14</v>
      </c>
      <c r="D7" s="3" t="s">
        <v>15</v>
      </c>
      <c r="E7" s="3">
        <v>100</v>
      </c>
      <c r="F7" s="5">
        <v>95</v>
      </c>
      <c r="G7" s="5">
        <v>90</v>
      </c>
      <c r="H7" s="5">
        <v>100</v>
      </c>
      <c r="I7" s="5">
        <v>100</v>
      </c>
      <c r="J7" s="5">
        <v>50</v>
      </c>
      <c r="K7" s="5">
        <v>100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52702</v>
      </c>
      <c r="B8" s="10">
        <v>100200</v>
      </c>
      <c r="C8" s="3" t="s">
        <v>14</v>
      </c>
      <c r="D8" s="3" t="s">
        <v>16</v>
      </c>
      <c r="E8" s="3">
        <v>200</v>
      </c>
      <c r="F8" s="5">
        <v>180</v>
      </c>
      <c r="G8" s="5">
        <v>150</v>
      </c>
      <c r="H8" s="5">
        <v>170</v>
      </c>
      <c r="I8" s="5">
        <v>195</v>
      </c>
      <c r="J8" s="5">
        <v>160</v>
      </c>
      <c r="K8" s="5">
        <v>200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52702</v>
      </c>
      <c r="B9" s="10">
        <v>100201</v>
      </c>
      <c r="C9" s="3" t="s">
        <v>14</v>
      </c>
      <c r="D9" s="3" t="s">
        <v>17</v>
      </c>
      <c r="E9" s="3">
        <v>100</v>
      </c>
      <c r="F9" s="5">
        <v>50</v>
      </c>
      <c r="G9" s="5">
        <v>75</v>
      </c>
      <c r="H9" s="5">
        <v>90</v>
      </c>
      <c r="I9" s="5">
        <v>100</v>
      </c>
      <c r="J9" s="5">
        <v>60</v>
      </c>
      <c r="K9" s="5">
        <v>100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52702</v>
      </c>
      <c r="B10" s="10">
        <v>100202</v>
      </c>
      <c r="C10" s="3" t="s">
        <v>14</v>
      </c>
      <c r="D10" s="3" t="s">
        <v>18</v>
      </c>
      <c r="E10" s="3">
        <v>50</v>
      </c>
      <c r="F10" s="5">
        <v>40</v>
      </c>
      <c r="G10" s="5">
        <v>0</v>
      </c>
      <c r="H10" s="5">
        <v>50</v>
      </c>
      <c r="I10" s="5">
        <v>50</v>
      </c>
      <c r="J10" s="5">
        <v>20</v>
      </c>
      <c r="K10" s="5">
        <v>50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52702</v>
      </c>
      <c r="B11" s="10">
        <v>100203</v>
      </c>
      <c r="C11" s="3" t="s">
        <v>14</v>
      </c>
      <c r="D11" s="3" t="s">
        <v>19</v>
      </c>
      <c r="E11" s="3">
        <v>50</v>
      </c>
      <c r="F11" s="5">
        <v>50</v>
      </c>
      <c r="G11" s="5">
        <v>25</v>
      </c>
      <c r="H11" s="5">
        <v>50</v>
      </c>
      <c r="I11" s="5">
        <v>50</v>
      </c>
      <c r="J11" s="5">
        <v>25</v>
      </c>
      <c r="K11" s="5">
        <v>50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52702</v>
      </c>
      <c r="B12" s="10">
        <v>100204</v>
      </c>
      <c r="C12" s="3" t="s">
        <v>14</v>
      </c>
      <c r="D12" s="3" t="s">
        <v>20</v>
      </c>
      <c r="E12" s="3">
        <v>200</v>
      </c>
      <c r="F12" s="5">
        <v>100</v>
      </c>
      <c r="G12" s="5">
        <v>150</v>
      </c>
      <c r="H12" s="5">
        <v>195</v>
      </c>
      <c r="I12" s="5">
        <v>150</v>
      </c>
      <c r="J12" s="5">
        <v>120</v>
      </c>
      <c r="K12" s="5">
        <v>175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52702</v>
      </c>
      <c r="B13" s="10">
        <v>100205</v>
      </c>
      <c r="C13" s="3" t="s">
        <v>14</v>
      </c>
      <c r="D13" s="3" t="s">
        <v>21</v>
      </c>
      <c r="E13" s="3">
        <v>50</v>
      </c>
      <c r="F13" s="5">
        <v>50</v>
      </c>
      <c r="G13" s="5">
        <v>50</v>
      </c>
      <c r="H13" s="5">
        <v>50</v>
      </c>
      <c r="I13" s="5">
        <v>50</v>
      </c>
      <c r="J13" s="5">
        <v>50</v>
      </c>
      <c r="K13" s="5">
        <v>50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52702</v>
      </c>
      <c r="B14" s="10">
        <v>100206</v>
      </c>
      <c r="C14" s="3" t="s">
        <v>14</v>
      </c>
      <c r="D14" s="3" t="s">
        <v>22</v>
      </c>
      <c r="E14" s="3">
        <v>50</v>
      </c>
      <c r="F14" s="5">
        <v>50</v>
      </c>
      <c r="G14" s="5">
        <v>50</v>
      </c>
      <c r="H14" s="5">
        <v>50</v>
      </c>
      <c r="I14" s="5">
        <v>50</v>
      </c>
      <c r="J14" s="5">
        <v>50</v>
      </c>
      <c r="K14" s="5">
        <v>50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52702</v>
      </c>
      <c r="B15" s="10">
        <v>100207</v>
      </c>
      <c r="C15" s="3" t="s">
        <v>14</v>
      </c>
      <c r="D15" s="3" t="s">
        <v>23</v>
      </c>
      <c r="E15" s="3">
        <v>100</v>
      </c>
      <c r="F15" s="5">
        <v>88</v>
      </c>
      <c r="G15" s="5">
        <v>86</v>
      </c>
      <c r="H15" s="5">
        <v>88</v>
      </c>
      <c r="I15" s="5">
        <v>100</v>
      </c>
      <c r="J15" s="5">
        <v>100</v>
      </c>
      <c r="K15" s="5">
        <v>100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52702</v>
      </c>
      <c r="B16" s="10">
        <v>100208</v>
      </c>
      <c r="C16" s="3" t="s">
        <v>14</v>
      </c>
      <c r="D16" s="3" t="s">
        <v>24</v>
      </c>
      <c r="E16" s="3">
        <v>100</v>
      </c>
      <c r="F16" s="5">
        <v>77.5</v>
      </c>
      <c r="G16" s="5">
        <v>57.5</v>
      </c>
      <c r="H16" s="5">
        <v>67.5</v>
      </c>
      <c r="I16" s="5">
        <v>85</v>
      </c>
      <c r="J16" s="5">
        <v>60</v>
      </c>
      <c r="K16" s="5">
        <v>100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52702</v>
      </c>
      <c r="B17" s="10">
        <v>100197</v>
      </c>
      <c r="C17" s="11" t="s">
        <v>25</v>
      </c>
      <c r="D17" s="11" t="s">
        <v>26</v>
      </c>
      <c r="E17" s="11">
        <v>-10</v>
      </c>
      <c r="F17" s="12"/>
      <c r="G17" s="12"/>
      <c r="H17" s="12"/>
      <c r="I17" s="12"/>
      <c r="J17" s="12"/>
      <c r="K17" s="12"/>
      <c r="L17" s="12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52702</v>
      </c>
      <c r="B18" s="10">
        <v>100198</v>
      </c>
      <c r="C18" s="11" t="s">
        <v>25</v>
      </c>
      <c r="D18" s="11" t="s">
        <v>27</v>
      </c>
      <c r="E18" s="11">
        <v>-50</v>
      </c>
      <c r="F18" s="12"/>
      <c r="G18" s="12"/>
      <c r="H18" s="12"/>
      <c r="I18" s="12"/>
      <c r="J18" s="12"/>
      <c r="K18" s="12"/>
      <c r="L18" s="12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28</v>
      </c>
      <c r="E20">
        <f>SUMIF($E$6:$E$18, "&gt;0")</f>
        <v>1000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C21" t="s">
        <v>29</v>
      </c>
      <c r="F21" s="13">
        <f>SUM($F$7:$F$18)</f>
        <v>780.5</v>
      </c>
      <c r="G21" s="13">
        <f>SUM($G$7:$G$18)</f>
        <v>733.5</v>
      </c>
      <c r="H21" s="13">
        <f>SUM($H$7:$H$18)</f>
        <v>910.5</v>
      </c>
      <c r="I21" s="13">
        <f>SUM($I$7:$I$18)</f>
        <v>930</v>
      </c>
      <c r="J21" s="13">
        <f>SUM($J$7:$J$18)</f>
        <v>695</v>
      </c>
      <c r="K21" s="13">
        <f>SUM($K$7:$K$18)</f>
        <v>975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D22" t="s">
        <v>31</v>
      </c>
      <c r="E22" t="s">
        <v>32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dxfId="161" priority="1" stopIfTrue="1" operator="greaterThan">
      <formula>$E$7</formula>
    </cfRule>
    <cfRule type="cellIs" dxfId="160" priority="2" stopIfTrue="1" operator="equal">
      <formula>""</formula>
    </cfRule>
  </conditionalFormatting>
  <conditionalFormatting sqref="E8:K8">
    <cfRule type="cellIs" dxfId="159" priority="3" stopIfTrue="1" operator="greaterThan">
      <formula>$E$8</formula>
    </cfRule>
    <cfRule type="cellIs" dxfId="158" priority="4" stopIfTrue="1" operator="equal">
      <formula>""</formula>
    </cfRule>
  </conditionalFormatting>
  <conditionalFormatting sqref="E9:K9">
    <cfRule type="cellIs" dxfId="157" priority="5" stopIfTrue="1" operator="greaterThan">
      <formula>$E$9</formula>
    </cfRule>
    <cfRule type="cellIs" dxfId="156" priority="6" stopIfTrue="1" operator="equal">
      <formula>""</formula>
    </cfRule>
  </conditionalFormatting>
  <conditionalFormatting sqref="E10:K10">
    <cfRule type="cellIs" dxfId="155" priority="7" stopIfTrue="1" operator="greaterThan">
      <formula>$E$10</formula>
    </cfRule>
    <cfRule type="cellIs" dxfId="154" priority="8" stopIfTrue="1" operator="equal">
      <formula>""</formula>
    </cfRule>
  </conditionalFormatting>
  <conditionalFormatting sqref="E11:K11">
    <cfRule type="cellIs" dxfId="153" priority="9" stopIfTrue="1" operator="greaterThan">
      <formula>$E$11</formula>
    </cfRule>
    <cfRule type="cellIs" dxfId="152" priority="10" stopIfTrue="1" operator="equal">
      <formula>""</formula>
    </cfRule>
  </conditionalFormatting>
  <conditionalFormatting sqref="E12:K12">
    <cfRule type="cellIs" dxfId="151" priority="11" stopIfTrue="1" operator="greaterThan">
      <formula>$E$12</formula>
    </cfRule>
    <cfRule type="cellIs" dxfId="150" priority="12" stopIfTrue="1" operator="equal">
      <formula>""</formula>
    </cfRule>
  </conditionalFormatting>
  <conditionalFormatting sqref="E13:K13">
    <cfRule type="cellIs" dxfId="149" priority="13" stopIfTrue="1" operator="greaterThan">
      <formula>$E$13</formula>
    </cfRule>
    <cfRule type="cellIs" dxfId="148" priority="14" stopIfTrue="1" operator="equal">
      <formula>""</formula>
    </cfRule>
  </conditionalFormatting>
  <conditionalFormatting sqref="E14:K14">
    <cfRule type="cellIs" dxfId="147" priority="15" stopIfTrue="1" operator="greaterThan">
      <formula>$E$14</formula>
    </cfRule>
    <cfRule type="cellIs" dxfId="146" priority="16" stopIfTrue="1" operator="equal">
      <formula>""</formula>
    </cfRule>
  </conditionalFormatting>
  <conditionalFormatting sqref="E15:K15">
    <cfRule type="cellIs" dxfId="145" priority="17" stopIfTrue="1" operator="greaterThan">
      <formula>$E$15</formula>
    </cfRule>
    <cfRule type="cellIs" dxfId="144" priority="18" stopIfTrue="1" operator="equal">
      <formula>""</formula>
    </cfRule>
  </conditionalFormatting>
  <conditionalFormatting sqref="E16:K16">
    <cfRule type="cellIs" dxfId="143" priority="19" stopIfTrue="1" operator="greaterThan">
      <formula>$E$16</formula>
    </cfRule>
    <cfRule type="cellIs" dxfId="142" priority="20" stopIfTrue="1" operator="equal">
      <formula>""</formula>
    </cfRule>
  </conditionalFormatting>
  <conditionalFormatting sqref="E17:K17">
    <cfRule type="cellIs" dxfId="141" priority="21" stopIfTrue="1" operator="lessThan">
      <formula>$E$17</formula>
    </cfRule>
    <cfRule type="cellIs" dxfId="140" priority="22" stopIfTrue="1" operator="greaterThan">
      <formula>0</formula>
    </cfRule>
  </conditionalFormatting>
  <conditionalFormatting sqref="E18:K18">
    <cfRule type="cellIs" dxfId="139" priority="23" stopIfTrue="1" operator="lessThan">
      <formula>$E$18</formula>
    </cfRule>
    <cfRule type="cellIs" dxfId="138" priority="24" stopIfTrue="1" operator="greaterThan">
      <formula>0</formula>
    </cfRule>
  </conditionalFormatting>
  <conditionalFormatting sqref="C21:K21">
    <cfRule type="cellIs" dxfId="137" priority="25" stopIfTrue="1" operator="equal">
      <formula>$D$23</formula>
    </cfRule>
    <cfRule type="cellIs" dxfId="136" priority="26" stopIfTrue="1" operator="equal">
      <formula>$D$24</formula>
    </cfRule>
    <cfRule type="cellIs" dxfId="135" priority="27" stopIfTrue="1" operator="equal">
      <formula>$D$25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K16" sqref="K16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35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7312</v>
      </c>
      <c r="G6" s="1">
        <v>7321</v>
      </c>
      <c r="H6" s="1">
        <v>7350</v>
      </c>
      <c r="I6" s="1">
        <v>7851</v>
      </c>
      <c r="J6" s="1">
        <v>7854</v>
      </c>
      <c r="K6" s="1">
        <v>7864</v>
      </c>
    </row>
    <row r="7" spans="1:69">
      <c r="A7" s="10">
        <v>52702</v>
      </c>
      <c r="B7" s="10">
        <v>100199</v>
      </c>
      <c r="C7" s="9" t="s">
        <v>14</v>
      </c>
      <c r="D7" s="3" t="s">
        <v>15</v>
      </c>
      <c r="E7" s="3">
        <v>100</v>
      </c>
      <c r="F7" s="5">
        <v>95</v>
      </c>
      <c r="G7" s="5">
        <v>90</v>
      </c>
      <c r="H7" s="5">
        <v>90</v>
      </c>
      <c r="I7" s="5">
        <v>95</v>
      </c>
      <c r="J7" s="5">
        <v>50</v>
      </c>
      <c r="K7" s="5">
        <v>95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52702</v>
      </c>
      <c r="B8" s="10">
        <v>100200</v>
      </c>
      <c r="C8" s="3" t="s">
        <v>14</v>
      </c>
      <c r="D8" s="3" t="s">
        <v>16</v>
      </c>
      <c r="E8" s="3">
        <v>200</v>
      </c>
      <c r="F8" s="5">
        <v>190</v>
      </c>
      <c r="G8" s="5">
        <v>180</v>
      </c>
      <c r="H8" s="5">
        <v>195</v>
      </c>
      <c r="I8" s="5">
        <v>195</v>
      </c>
      <c r="J8" s="5">
        <v>100</v>
      </c>
      <c r="K8" s="5">
        <v>175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52702</v>
      </c>
      <c r="B9" s="10">
        <v>100201</v>
      </c>
      <c r="C9" s="3" t="s">
        <v>14</v>
      </c>
      <c r="D9" s="3" t="s">
        <v>17</v>
      </c>
      <c r="E9" s="3">
        <v>100</v>
      </c>
      <c r="F9" s="5">
        <v>95</v>
      </c>
      <c r="G9" s="5">
        <v>95</v>
      </c>
      <c r="H9" s="5">
        <v>100</v>
      </c>
      <c r="I9" s="5">
        <v>95</v>
      </c>
      <c r="J9" s="5">
        <v>50</v>
      </c>
      <c r="K9" s="5">
        <v>100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52702</v>
      </c>
      <c r="B10" s="10">
        <v>100202</v>
      </c>
      <c r="C10" s="3" t="s">
        <v>14</v>
      </c>
      <c r="D10" s="3" t="s">
        <v>18</v>
      </c>
      <c r="E10" s="3">
        <v>50</v>
      </c>
      <c r="F10" s="5">
        <v>45</v>
      </c>
      <c r="G10" s="5">
        <v>45</v>
      </c>
      <c r="H10" s="5">
        <v>50</v>
      </c>
      <c r="I10" s="5">
        <v>50</v>
      </c>
      <c r="J10" s="5">
        <v>25</v>
      </c>
      <c r="K10" s="5">
        <v>50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52702</v>
      </c>
      <c r="B11" s="10">
        <v>100203</v>
      </c>
      <c r="C11" s="3" t="s">
        <v>14</v>
      </c>
      <c r="D11" s="3" t="s">
        <v>19</v>
      </c>
      <c r="E11" s="3">
        <v>50</v>
      </c>
      <c r="F11" s="5">
        <v>50</v>
      </c>
      <c r="G11" s="5">
        <v>25</v>
      </c>
      <c r="H11" s="5">
        <v>50</v>
      </c>
      <c r="I11" s="5">
        <v>25</v>
      </c>
      <c r="J11" s="5">
        <v>25</v>
      </c>
      <c r="K11" s="5">
        <v>50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52702</v>
      </c>
      <c r="B12" s="10">
        <v>100204</v>
      </c>
      <c r="C12" s="3" t="s">
        <v>14</v>
      </c>
      <c r="D12" s="3" t="s">
        <v>20</v>
      </c>
      <c r="E12" s="3">
        <v>200</v>
      </c>
      <c r="F12" s="5">
        <v>100</v>
      </c>
      <c r="G12" s="5">
        <v>150</v>
      </c>
      <c r="H12" s="5">
        <v>195</v>
      </c>
      <c r="I12" s="5">
        <v>150</v>
      </c>
      <c r="J12" s="5">
        <v>120</v>
      </c>
      <c r="K12" s="5">
        <v>175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52702</v>
      </c>
      <c r="B13" s="10">
        <v>100205</v>
      </c>
      <c r="C13" s="3" t="s">
        <v>14</v>
      </c>
      <c r="D13" s="3" t="s">
        <v>21</v>
      </c>
      <c r="E13" s="3">
        <v>50</v>
      </c>
      <c r="F13" s="5">
        <v>50</v>
      </c>
      <c r="G13" s="5">
        <v>50</v>
      </c>
      <c r="H13" s="5">
        <v>50</v>
      </c>
      <c r="I13" s="5">
        <v>50</v>
      </c>
      <c r="J13" s="5">
        <v>50</v>
      </c>
      <c r="K13" s="5">
        <v>50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52702</v>
      </c>
      <c r="B14" s="10">
        <v>100206</v>
      </c>
      <c r="C14" s="3" t="s">
        <v>14</v>
      </c>
      <c r="D14" s="3" t="s">
        <v>22</v>
      </c>
      <c r="E14" s="3">
        <v>50</v>
      </c>
      <c r="F14" s="5">
        <v>50</v>
      </c>
      <c r="G14" s="5">
        <v>50</v>
      </c>
      <c r="H14" s="5">
        <v>50</v>
      </c>
      <c r="I14" s="5">
        <v>50</v>
      </c>
      <c r="J14" s="5">
        <v>50</v>
      </c>
      <c r="K14" s="5">
        <v>50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52702</v>
      </c>
      <c r="B15" s="10">
        <v>100207</v>
      </c>
      <c r="C15" s="3" t="s">
        <v>14</v>
      </c>
      <c r="D15" s="3" t="s">
        <v>23</v>
      </c>
      <c r="E15" s="3">
        <v>100</v>
      </c>
      <c r="F15" s="5">
        <v>88</v>
      </c>
      <c r="G15" s="5">
        <v>86</v>
      </c>
      <c r="H15" s="5">
        <v>88</v>
      </c>
      <c r="I15" s="5">
        <v>100</v>
      </c>
      <c r="J15" s="5">
        <v>100</v>
      </c>
      <c r="K15" s="5">
        <v>100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52702</v>
      </c>
      <c r="B16" s="10">
        <v>100208</v>
      </c>
      <c r="C16" s="3" t="s">
        <v>14</v>
      </c>
      <c r="D16" s="3" t="s">
        <v>24</v>
      </c>
      <c r="E16" s="3">
        <v>100</v>
      </c>
      <c r="F16" s="5">
        <v>77.5</v>
      </c>
      <c r="G16" s="5">
        <v>57.5</v>
      </c>
      <c r="H16" s="5">
        <v>67.5</v>
      </c>
      <c r="I16" s="5">
        <v>85</v>
      </c>
      <c r="J16" s="5">
        <v>60</v>
      </c>
      <c r="K16" s="5">
        <v>100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52702</v>
      </c>
      <c r="B17" s="10">
        <v>100197</v>
      </c>
      <c r="C17" s="11" t="s">
        <v>25</v>
      </c>
      <c r="D17" s="11" t="s">
        <v>26</v>
      </c>
      <c r="E17" s="11">
        <v>-10</v>
      </c>
      <c r="F17" s="12"/>
      <c r="G17" s="12"/>
      <c r="H17" s="12"/>
      <c r="I17" s="12"/>
      <c r="J17" s="12"/>
      <c r="K17" s="12"/>
      <c r="L17" s="12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52702</v>
      </c>
      <c r="B18" s="10">
        <v>100198</v>
      </c>
      <c r="C18" s="11" t="s">
        <v>25</v>
      </c>
      <c r="D18" s="11" t="s">
        <v>27</v>
      </c>
      <c r="E18" s="11">
        <v>-50</v>
      </c>
      <c r="F18" s="12"/>
      <c r="G18" s="12"/>
      <c r="H18" s="12"/>
      <c r="I18" s="12"/>
      <c r="J18" s="12"/>
      <c r="K18" s="12"/>
      <c r="L18" s="12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28</v>
      </c>
      <c r="E20">
        <f>SUMIF($E$6:$E$18, "&gt;0")</f>
        <v>1000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C21" t="s">
        <v>29</v>
      </c>
      <c r="F21" s="13">
        <f>SUM($F$7:$F$18)</f>
        <v>840.5</v>
      </c>
      <c r="G21" s="13">
        <f>SUM($G$7:$G$18)</f>
        <v>828.5</v>
      </c>
      <c r="H21" s="13">
        <f>SUM($H$7:$H$18)</f>
        <v>935.5</v>
      </c>
      <c r="I21" s="13">
        <f>SUM($I$7:$I$18)</f>
        <v>895</v>
      </c>
      <c r="J21" s="13">
        <f>SUM($J$7:$J$18)</f>
        <v>630</v>
      </c>
      <c r="K21" s="13">
        <f>SUM($K$7:$K$18)</f>
        <v>945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D22" t="s">
        <v>31</v>
      </c>
      <c r="E22" t="s">
        <v>32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dxfId="134" priority="1" stopIfTrue="1" operator="greaterThan">
      <formula>$E$7</formula>
    </cfRule>
    <cfRule type="cellIs" dxfId="133" priority="2" stopIfTrue="1" operator="equal">
      <formula>""</formula>
    </cfRule>
  </conditionalFormatting>
  <conditionalFormatting sqref="E8:K8">
    <cfRule type="cellIs" dxfId="132" priority="3" stopIfTrue="1" operator="greaterThan">
      <formula>$E$8</formula>
    </cfRule>
    <cfRule type="cellIs" dxfId="131" priority="4" stopIfTrue="1" operator="equal">
      <formula>""</formula>
    </cfRule>
  </conditionalFormatting>
  <conditionalFormatting sqref="E9:K9">
    <cfRule type="cellIs" dxfId="130" priority="5" stopIfTrue="1" operator="greaterThan">
      <formula>$E$9</formula>
    </cfRule>
    <cfRule type="cellIs" dxfId="129" priority="6" stopIfTrue="1" operator="equal">
      <formula>""</formula>
    </cfRule>
  </conditionalFormatting>
  <conditionalFormatting sqref="E10:K10">
    <cfRule type="cellIs" dxfId="128" priority="7" stopIfTrue="1" operator="greaterThan">
      <formula>$E$10</formula>
    </cfRule>
    <cfRule type="cellIs" dxfId="127" priority="8" stopIfTrue="1" operator="equal">
      <formula>""</formula>
    </cfRule>
  </conditionalFormatting>
  <conditionalFormatting sqref="E11:K11">
    <cfRule type="cellIs" dxfId="126" priority="9" stopIfTrue="1" operator="greaterThan">
      <formula>$E$11</formula>
    </cfRule>
    <cfRule type="cellIs" dxfId="125" priority="10" stopIfTrue="1" operator="equal">
      <formula>""</formula>
    </cfRule>
  </conditionalFormatting>
  <conditionalFormatting sqref="E12:K12">
    <cfRule type="cellIs" dxfId="124" priority="11" stopIfTrue="1" operator="greaterThan">
      <formula>$E$12</formula>
    </cfRule>
    <cfRule type="cellIs" dxfId="123" priority="12" stopIfTrue="1" operator="equal">
      <formula>""</formula>
    </cfRule>
  </conditionalFormatting>
  <conditionalFormatting sqref="E13:K13">
    <cfRule type="cellIs" dxfId="122" priority="13" stopIfTrue="1" operator="greaterThan">
      <formula>$E$13</formula>
    </cfRule>
    <cfRule type="cellIs" dxfId="121" priority="14" stopIfTrue="1" operator="equal">
      <formula>""</formula>
    </cfRule>
  </conditionalFormatting>
  <conditionalFormatting sqref="E14:K14">
    <cfRule type="cellIs" dxfId="120" priority="15" stopIfTrue="1" operator="greaterThan">
      <formula>$E$14</formula>
    </cfRule>
    <cfRule type="cellIs" dxfId="119" priority="16" stopIfTrue="1" operator="equal">
      <formula>""</formula>
    </cfRule>
  </conditionalFormatting>
  <conditionalFormatting sqref="E15:K15">
    <cfRule type="cellIs" dxfId="118" priority="17" stopIfTrue="1" operator="greaterThan">
      <formula>$E$15</formula>
    </cfRule>
    <cfRule type="cellIs" dxfId="117" priority="18" stopIfTrue="1" operator="equal">
      <formula>""</formula>
    </cfRule>
  </conditionalFormatting>
  <conditionalFormatting sqref="E16:K16">
    <cfRule type="cellIs" dxfId="116" priority="19" stopIfTrue="1" operator="greaterThan">
      <formula>$E$16</formula>
    </cfRule>
    <cfRule type="cellIs" dxfId="115" priority="20" stopIfTrue="1" operator="equal">
      <formula>""</formula>
    </cfRule>
  </conditionalFormatting>
  <conditionalFormatting sqref="E17:K17">
    <cfRule type="cellIs" dxfId="114" priority="21" stopIfTrue="1" operator="lessThan">
      <formula>$E$17</formula>
    </cfRule>
    <cfRule type="cellIs" dxfId="113" priority="22" stopIfTrue="1" operator="greaterThan">
      <formula>0</formula>
    </cfRule>
  </conditionalFormatting>
  <conditionalFormatting sqref="E18:K18">
    <cfRule type="cellIs" dxfId="112" priority="23" stopIfTrue="1" operator="lessThan">
      <formula>$E$18</formula>
    </cfRule>
    <cfRule type="cellIs" dxfId="111" priority="24" stopIfTrue="1" operator="greaterThan">
      <formula>0</formula>
    </cfRule>
  </conditionalFormatting>
  <conditionalFormatting sqref="C21:K21">
    <cfRule type="cellIs" dxfId="110" priority="25" stopIfTrue="1" operator="equal">
      <formula>$D$23</formula>
    </cfRule>
    <cfRule type="cellIs" dxfId="109" priority="26" stopIfTrue="1" operator="equal">
      <formula>$D$24</formula>
    </cfRule>
    <cfRule type="cellIs" dxfId="108" priority="27" stopIfTrue="1" operator="equal">
      <formula>$D$25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35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7312</v>
      </c>
      <c r="G6" s="1">
        <v>7321</v>
      </c>
      <c r="H6" s="1">
        <v>7350</v>
      </c>
      <c r="I6" s="1">
        <v>7851</v>
      </c>
      <c r="J6" s="1">
        <v>7854</v>
      </c>
      <c r="K6" s="1">
        <v>7864</v>
      </c>
    </row>
    <row r="7" spans="1:69">
      <c r="A7" s="10">
        <v>52702</v>
      </c>
      <c r="B7" s="10">
        <v>100199</v>
      </c>
      <c r="C7" s="9" t="s">
        <v>14</v>
      </c>
      <c r="D7" s="3" t="s">
        <v>15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52702</v>
      </c>
      <c r="B8" s="10">
        <v>100200</v>
      </c>
      <c r="C8" s="3" t="s">
        <v>14</v>
      </c>
      <c r="D8" s="3" t="s">
        <v>16</v>
      </c>
      <c r="E8" s="3">
        <v>200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52702</v>
      </c>
      <c r="B9" s="10">
        <v>100201</v>
      </c>
      <c r="C9" s="3" t="s">
        <v>14</v>
      </c>
      <c r="D9" s="3" t="s">
        <v>17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52702</v>
      </c>
      <c r="B10" s="10">
        <v>100202</v>
      </c>
      <c r="C10" s="3" t="s">
        <v>14</v>
      </c>
      <c r="D10" s="3" t="s">
        <v>18</v>
      </c>
      <c r="E10" s="3">
        <v>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52702</v>
      </c>
      <c r="B11" s="10">
        <v>100203</v>
      </c>
      <c r="C11" s="3" t="s">
        <v>14</v>
      </c>
      <c r="D11" s="3" t="s">
        <v>19</v>
      </c>
      <c r="E11" s="3">
        <v>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52702</v>
      </c>
      <c r="B12" s="10">
        <v>100204</v>
      </c>
      <c r="C12" s="3" t="s">
        <v>14</v>
      </c>
      <c r="D12" s="3" t="s">
        <v>20</v>
      </c>
      <c r="E12" s="3">
        <v>200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52702</v>
      </c>
      <c r="B13" s="10">
        <v>100205</v>
      </c>
      <c r="C13" s="3" t="s">
        <v>14</v>
      </c>
      <c r="D13" s="3" t="s">
        <v>21</v>
      </c>
      <c r="E13" s="3">
        <v>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52702</v>
      </c>
      <c r="B14" s="10">
        <v>100206</v>
      </c>
      <c r="C14" s="3" t="s">
        <v>14</v>
      </c>
      <c r="D14" s="3" t="s">
        <v>22</v>
      </c>
      <c r="E14" s="3">
        <v>50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52702</v>
      </c>
      <c r="B15" s="10">
        <v>100207</v>
      </c>
      <c r="C15" s="3" t="s">
        <v>14</v>
      </c>
      <c r="D15" s="3" t="s">
        <v>23</v>
      </c>
      <c r="E15" s="3">
        <v>100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52702</v>
      </c>
      <c r="B16" s="10">
        <v>100208</v>
      </c>
      <c r="C16" s="3" t="s">
        <v>14</v>
      </c>
      <c r="D16" s="3" t="s">
        <v>24</v>
      </c>
      <c r="E16" s="3">
        <v>100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52702</v>
      </c>
      <c r="B17" s="10">
        <v>100197</v>
      </c>
      <c r="C17" s="11" t="s">
        <v>25</v>
      </c>
      <c r="D17" s="11" t="s">
        <v>26</v>
      </c>
      <c r="E17" s="11">
        <v>-10</v>
      </c>
      <c r="F17" s="12"/>
      <c r="G17" s="12"/>
      <c r="H17" s="12"/>
      <c r="I17" s="12"/>
      <c r="J17" s="12"/>
      <c r="K17" s="12"/>
      <c r="L17" s="12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52702</v>
      </c>
      <c r="B18" s="10">
        <v>100198</v>
      </c>
      <c r="C18" s="11" t="s">
        <v>25</v>
      </c>
      <c r="D18" s="11" t="s">
        <v>27</v>
      </c>
      <c r="E18" s="11">
        <v>-50</v>
      </c>
      <c r="F18" s="12"/>
      <c r="G18" s="12"/>
      <c r="H18" s="12"/>
      <c r="I18" s="12"/>
      <c r="J18" s="12"/>
      <c r="K18" s="12"/>
      <c r="L18" s="12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28</v>
      </c>
      <c r="E20">
        <f>SUMIF($E$6:$E$18, "&gt;0")</f>
        <v>1000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C21" t="s">
        <v>29</v>
      </c>
      <c r="F21" s="13">
        <f>SUM($F$7:$F$18)</f>
        <v>0</v>
      </c>
      <c r="G21" s="13">
        <f>SUM($G$7:$G$18)</f>
        <v>0</v>
      </c>
      <c r="H21" s="13">
        <f>SUM($H$7:$H$18)</f>
        <v>0</v>
      </c>
      <c r="I21" s="13">
        <f>SUM($I$7:$I$18)</f>
        <v>0</v>
      </c>
      <c r="J21" s="13">
        <f>SUM($J$7:$J$18)</f>
        <v>0</v>
      </c>
      <c r="K21" s="13">
        <f>SUM($K$7:$K$18)</f>
        <v>0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D22" t="s">
        <v>31</v>
      </c>
      <c r="E22" t="s">
        <v>32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dxfId="107" priority="1" stopIfTrue="1" operator="greaterThan">
      <formula>$E$7</formula>
    </cfRule>
    <cfRule type="cellIs" dxfId="106" priority="2" stopIfTrue="1" operator="equal">
      <formula>""</formula>
    </cfRule>
  </conditionalFormatting>
  <conditionalFormatting sqref="E8:K8">
    <cfRule type="cellIs" dxfId="105" priority="3" stopIfTrue="1" operator="greaterThan">
      <formula>$E$8</formula>
    </cfRule>
    <cfRule type="cellIs" dxfId="104" priority="4" stopIfTrue="1" operator="equal">
      <formula>""</formula>
    </cfRule>
  </conditionalFormatting>
  <conditionalFormatting sqref="E9:K9">
    <cfRule type="cellIs" dxfId="103" priority="5" stopIfTrue="1" operator="greaterThan">
      <formula>$E$9</formula>
    </cfRule>
    <cfRule type="cellIs" dxfId="102" priority="6" stopIfTrue="1" operator="equal">
      <formula>""</formula>
    </cfRule>
  </conditionalFormatting>
  <conditionalFormatting sqref="E10:K10">
    <cfRule type="cellIs" dxfId="101" priority="7" stopIfTrue="1" operator="greaterThan">
      <formula>$E$10</formula>
    </cfRule>
    <cfRule type="cellIs" dxfId="100" priority="8" stopIfTrue="1" operator="equal">
      <formula>""</formula>
    </cfRule>
  </conditionalFormatting>
  <conditionalFormatting sqref="E11:K11">
    <cfRule type="cellIs" dxfId="99" priority="9" stopIfTrue="1" operator="greaterThan">
      <formula>$E$11</formula>
    </cfRule>
    <cfRule type="cellIs" dxfId="98" priority="10" stopIfTrue="1" operator="equal">
      <formula>""</formula>
    </cfRule>
  </conditionalFormatting>
  <conditionalFormatting sqref="E12:K12">
    <cfRule type="cellIs" dxfId="97" priority="11" stopIfTrue="1" operator="greaterThan">
      <formula>$E$12</formula>
    </cfRule>
    <cfRule type="cellIs" dxfId="96" priority="12" stopIfTrue="1" operator="equal">
      <formula>""</formula>
    </cfRule>
  </conditionalFormatting>
  <conditionalFormatting sqref="E13:K13">
    <cfRule type="cellIs" dxfId="95" priority="13" stopIfTrue="1" operator="greaterThan">
      <formula>$E$13</formula>
    </cfRule>
    <cfRule type="cellIs" dxfId="94" priority="14" stopIfTrue="1" operator="equal">
      <formula>""</formula>
    </cfRule>
  </conditionalFormatting>
  <conditionalFormatting sqref="E14:K14">
    <cfRule type="cellIs" dxfId="93" priority="15" stopIfTrue="1" operator="greaterThan">
      <formula>$E$14</formula>
    </cfRule>
    <cfRule type="cellIs" dxfId="92" priority="16" stopIfTrue="1" operator="equal">
      <formula>""</formula>
    </cfRule>
  </conditionalFormatting>
  <conditionalFormatting sqref="E15:K15">
    <cfRule type="cellIs" dxfId="91" priority="17" stopIfTrue="1" operator="greaterThan">
      <formula>$E$15</formula>
    </cfRule>
    <cfRule type="cellIs" dxfId="90" priority="18" stopIfTrue="1" operator="equal">
      <formula>""</formula>
    </cfRule>
  </conditionalFormatting>
  <conditionalFormatting sqref="E16:K16">
    <cfRule type="cellIs" dxfId="89" priority="19" stopIfTrue="1" operator="greaterThan">
      <formula>$E$16</formula>
    </cfRule>
    <cfRule type="cellIs" dxfId="88" priority="20" stopIfTrue="1" operator="equal">
      <formula>""</formula>
    </cfRule>
  </conditionalFormatting>
  <conditionalFormatting sqref="E17:K17">
    <cfRule type="cellIs" dxfId="87" priority="21" stopIfTrue="1" operator="lessThan">
      <formula>$E$17</formula>
    </cfRule>
    <cfRule type="cellIs" dxfId="86" priority="22" stopIfTrue="1" operator="greaterThan">
      <formula>0</formula>
    </cfRule>
  </conditionalFormatting>
  <conditionalFormatting sqref="E18:K18">
    <cfRule type="cellIs" dxfId="85" priority="23" stopIfTrue="1" operator="lessThan">
      <formula>$E$18</formula>
    </cfRule>
    <cfRule type="cellIs" dxfId="84" priority="24" stopIfTrue="1" operator="greaterThan">
      <formula>0</formula>
    </cfRule>
  </conditionalFormatting>
  <conditionalFormatting sqref="C21:K21">
    <cfRule type="cellIs" dxfId="83" priority="25" stopIfTrue="1" operator="equal">
      <formula>$D$23</formula>
    </cfRule>
    <cfRule type="cellIs" dxfId="82" priority="26" stopIfTrue="1" operator="equal">
      <formula>$D$24</formula>
    </cfRule>
    <cfRule type="cellIs" dxfId="81" priority="27" stopIfTrue="1" operator="equal">
      <formula>$D$25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35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7312</v>
      </c>
      <c r="G6" s="1">
        <v>7321</v>
      </c>
      <c r="H6" s="1">
        <v>7350</v>
      </c>
      <c r="I6" s="1">
        <v>7851</v>
      </c>
      <c r="J6" s="1">
        <v>7854</v>
      </c>
      <c r="K6" s="1">
        <v>7864</v>
      </c>
    </row>
    <row r="7" spans="1:69">
      <c r="A7" s="10">
        <v>52702</v>
      </c>
      <c r="B7" s="10">
        <v>100199</v>
      </c>
      <c r="C7" s="9" t="s">
        <v>14</v>
      </c>
      <c r="D7" s="3" t="s">
        <v>15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52702</v>
      </c>
      <c r="B8" s="10">
        <v>100200</v>
      </c>
      <c r="C8" s="3" t="s">
        <v>14</v>
      </c>
      <c r="D8" s="3" t="s">
        <v>16</v>
      </c>
      <c r="E8" s="3">
        <v>200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52702</v>
      </c>
      <c r="B9" s="10">
        <v>100201</v>
      </c>
      <c r="C9" s="3" t="s">
        <v>14</v>
      </c>
      <c r="D9" s="3" t="s">
        <v>17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52702</v>
      </c>
      <c r="B10" s="10">
        <v>100202</v>
      </c>
      <c r="C10" s="3" t="s">
        <v>14</v>
      </c>
      <c r="D10" s="3" t="s">
        <v>18</v>
      </c>
      <c r="E10" s="3">
        <v>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52702</v>
      </c>
      <c r="B11" s="10">
        <v>100203</v>
      </c>
      <c r="C11" s="3" t="s">
        <v>14</v>
      </c>
      <c r="D11" s="3" t="s">
        <v>19</v>
      </c>
      <c r="E11" s="3">
        <v>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52702</v>
      </c>
      <c r="B12" s="10">
        <v>100204</v>
      </c>
      <c r="C12" s="3" t="s">
        <v>14</v>
      </c>
      <c r="D12" s="3" t="s">
        <v>20</v>
      </c>
      <c r="E12" s="3">
        <v>200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52702</v>
      </c>
      <c r="B13" s="10">
        <v>100205</v>
      </c>
      <c r="C13" s="3" t="s">
        <v>14</v>
      </c>
      <c r="D13" s="3" t="s">
        <v>21</v>
      </c>
      <c r="E13" s="3">
        <v>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52702</v>
      </c>
      <c r="B14" s="10">
        <v>100206</v>
      </c>
      <c r="C14" s="3" t="s">
        <v>14</v>
      </c>
      <c r="D14" s="3" t="s">
        <v>22</v>
      </c>
      <c r="E14" s="3">
        <v>50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52702</v>
      </c>
      <c r="B15" s="10">
        <v>100207</v>
      </c>
      <c r="C15" s="3" t="s">
        <v>14</v>
      </c>
      <c r="D15" s="3" t="s">
        <v>23</v>
      </c>
      <c r="E15" s="3">
        <v>100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52702</v>
      </c>
      <c r="B16" s="10">
        <v>100208</v>
      </c>
      <c r="C16" s="3" t="s">
        <v>14</v>
      </c>
      <c r="D16" s="3" t="s">
        <v>24</v>
      </c>
      <c r="E16" s="3">
        <v>100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52702</v>
      </c>
      <c r="B17" s="10">
        <v>100197</v>
      </c>
      <c r="C17" s="11" t="s">
        <v>25</v>
      </c>
      <c r="D17" s="11" t="s">
        <v>26</v>
      </c>
      <c r="E17" s="11">
        <v>-10</v>
      </c>
      <c r="F17" s="12"/>
      <c r="G17" s="12"/>
      <c r="H17" s="12"/>
      <c r="I17" s="12"/>
      <c r="J17" s="12"/>
      <c r="K17" s="12"/>
      <c r="L17" s="12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52702</v>
      </c>
      <c r="B18" s="10">
        <v>100198</v>
      </c>
      <c r="C18" s="11" t="s">
        <v>25</v>
      </c>
      <c r="D18" s="11" t="s">
        <v>27</v>
      </c>
      <c r="E18" s="11">
        <v>-50</v>
      </c>
      <c r="F18" s="12"/>
      <c r="G18" s="12"/>
      <c r="H18" s="12"/>
      <c r="I18" s="12"/>
      <c r="J18" s="12"/>
      <c r="K18" s="12"/>
      <c r="L18" s="12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28</v>
      </c>
      <c r="E20">
        <f>SUMIF($E$6:$E$18, "&gt;0")</f>
        <v>1000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C21" t="s">
        <v>29</v>
      </c>
      <c r="F21" s="13">
        <f>SUM($F$7:$F$18)</f>
        <v>0</v>
      </c>
      <c r="G21" s="13">
        <f>SUM($G$7:$G$18)</f>
        <v>0</v>
      </c>
      <c r="H21" s="13">
        <f>SUM($H$7:$H$18)</f>
        <v>0</v>
      </c>
      <c r="I21" s="13">
        <f>SUM($I$7:$I$18)</f>
        <v>0</v>
      </c>
      <c r="J21" s="13">
        <f>SUM($J$7:$J$18)</f>
        <v>0</v>
      </c>
      <c r="K21" s="13">
        <f>SUM($K$7:$K$18)</f>
        <v>0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D22" t="s">
        <v>31</v>
      </c>
      <c r="E22" t="s">
        <v>32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:K7">
    <cfRule type="cellIs" dxfId="80" priority="1" stopIfTrue="1" operator="greaterThan">
      <formula>$E$7</formula>
    </cfRule>
    <cfRule type="cellIs" dxfId="79" priority="2" stopIfTrue="1" operator="equal">
      <formula>""</formula>
    </cfRule>
  </conditionalFormatting>
  <conditionalFormatting sqref="E8:K8">
    <cfRule type="cellIs" dxfId="78" priority="3" stopIfTrue="1" operator="greaterThan">
      <formula>$E$8</formula>
    </cfRule>
    <cfRule type="cellIs" dxfId="77" priority="4" stopIfTrue="1" operator="equal">
      <formula>""</formula>
    </cfRule>
  </conditionalFormatting>
  <conditionalFormatting sqref="E9:K9">
    <cfRule type="cellIs" dxfId="76" priority="5" stopIfTrue="1" operator="greaterThan">
      <formula>$E$9</formula>
    </cfRule>
    <cfRule type="cellIs" dxfId="75" priority="6" stopIfTrue="1" operator="equal">
      <formula>""</formula>
    </cfRule>
  </conditionalFormatting>
  <conditionalFormatting sqref="E10:K10">
    <cfRule type="cellIs" dxfId="74" priority="7" stopIfTrue="1" operator="greaterThan">
      <formula>$E$10</formula>
    </cfRule>
    <cfRule type="cellIs" dxfId="73" priority="8" stopIfTrue="1" operator="equal">
      <formula>""</formula>
    </cfRule>
  </conditionalFormatting>
  <conditionalFormatting sqref="E11:K11">
    <cfRule type="cellIs" dxfId="72" priority="9" stopIfTrue="1" operator="greaterThan">
      <formula>$E$11</formula>
    </cfRule>
    <cfRule type="cellIs" dxfId="71" priority="10" stopIfTrue="1" operator="equal">
      <formula>""</formula>
    </cfRule>
  </conditionalFormatting>
  <conditionalFormatting sqref="E12:K12">
    <cfRule type="cellIs" dxfId="70" priority="11" stopIfTrue="1" operator="greaterThan">
      <formula>$E$12</formula>
    </cfRule>
    <cfRule type="cellIs" dxfId="69" priority="12" stopIfTrue="1" operator="equal">
      <formula>""</formula>
    </cfRule>
  </conditionalFormatting>
  <conditionalFormatting sqref="E13:K13">
    <cfRule type="cellIs" dxfId="68" priority="13" stopIfTrue="1" operator="greaterThan">
      <formula>$E$13</formula>
    </cfRule>
    <cfRule type="cellIs" dxfId="67" priority="14" stopIfTrue="1" operator="equal">
      <formula>""</formula>
    </cfRule>
  </conditionalFormatting>
  <conditionalFormatting sqref="E14:K14">
    <cfRule type="cellIs" dxfId="66" priority="15" stopIfTrue="1" operator="greaterThan">
      <formula>$E$14</formula>
    </cfRule>
    <cfRule type="cellIs" dxfId="65" priority="16" stopIfTrue="1" operator="equal">
      <formula>""</formula>
    </cfRule>
  </conditionalFormatting>
  <conditionalFormatting sqref="E15:K15">
    <cfRule type="cellIs" dxfId="64" priority="17" stopIfTrue="1" operator="greaterThan">
      <formula>$E$15</formula>
    </cfRule>
    <cfRule type="cellIs" dxfId="63" priority="18" stopIfTrue="1" operator="equal">
      <formula>""</formula>
    </cfRule>
  </conditionalFormatting>
  <conditionalFormatting sqref="E16:K16">
    <cfRule type="cellIs" dxfId="62" priority="19" stopIfTrue="1" operator="greaterThan">
      <formula>$E$16</formula>
    </cfRule>
    <cfRule type="cellIs" dxfId="61" priority="20" stopIfTrue="1" operator="equal">
      <formula>""</formula>
    </cfRule>
  </conditionalFormatting>
  <conditionalFormatting sqref="E17:K17">
    <cfRule type="cellIs" dxfId="60" priority="21" stopIfTrue="1" operator="lessThan">
      <formula>$E$17</formula>
    </cfRule>
    <cfRule type="cellIs" dxfId="59" priority="22" stopIfTrue="1" operator="greaterThan">
      <formula>0</formula>
    </cfRule>
  </conditionalFormatting>
  <conditionalFormatting sqref="E18:K18">
    <cfRule type="cellIs" dxfId="58" priority="23" stopIfTrue="1" operator="lessThan">
      <formula>$E$18</formula>
    </cfRule>
    <cfRule type="cellIs" dxfId="57" priority="24" stopIfTrue="1" operator="greaterThan">
      <formula>0</formula>
    </cfRule>
  </conditionalFormatting>
  <conditionalFormatting sqref="C21:K21">
    <cfRule type="cellIs" dxfId="56" priority="25" stopIfTrue="1" operator="equal">
      <formula>$D$23</formula>
    </cfRule>
    <cfRule type="cellIs" dxfId="55" priority="26" stopIfTrue="1" operator="equal">
      <formula>$D$24</formula>
    </cfRule>
    <cfRule type="cellIs" dxfId="54" priority="27" stopIfTrue="1" operator="equal">
      <formula>$D$25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35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7312</v>
      </c>
      <c r="G6" s="1">
        <v>7321</v>
      </c>
      <c r="H6" s="1">
        <v>7350</v>
      </c>
      <c r="I6" s="1">
        <v>7851</v>
      </c>
      <c r="J6" s="1">
        <v>7854</v>
      </c>
      <c r="K6" s="1">
        <v>7864</v>
      </c>
    </row>
    <row r="7" spans="1:69">
      <c r="A7" s="10">
        <v>52702</v>
      </c>
      <c r="B7" s="10">
        <v>100199</v>
      </c>
      <c r="C7" s="9" t="s">
        <v>14</v>
      </c>
      <c r="D7" s="3" t="s">
        <v>15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52702</v>
      </c>
      <c r="B8" s="10">
        <v>100200</v>
      </c>
      <c r="C8" s="3" t="s">
        <v>14</v>
      </c>
      <c r="D8" s="3" t="s">
        <v>16</v>
      </c>
      <c r="E8" s="3">
        <v>200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52702</v>
      </c>
      <c r="B9" s="10">
        <v>100201</v>
      </c>
      <c r="C9" s="3" t="s">
        <v>14</v>
      </c>
      <c r="D9" s="3" t="s">
        <v>17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52702</v>
      </c>
      <c r="B10" s="10">
        <v>100202</v>
      </c>
      <c r="C10" s="3" t="s">
        <v>14</v>
      </c>
      <c r="D10" s="3" t="s">
        <v>18</v>
      </c>
      <c r="E10" s="3">
        <v>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52702</v>
      </c>
      <c r="B11" s="10">
        <v>100203</v>
      </c>
      <c r="C11" s="3" t="s">
        <v>14</v>
      </c>
      <c r="D11" s="3" t="s">
        <v>19</v>
      </c>
      <c r="E11" s="3">
        <v>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52702</v>
      </c>
      <c r="B12" s="10">
        <v>100204</v>
      </c>
      <c r="C12" s="3" t="s">
        <v>14</v>
      </c>
      <c r="D12" s="3" t="s">
        <v>20</v>
      </c>
      <c r="E12" s="3">
        <v>200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52702</v>
      </c>
      <c r="B13" s="10">
        <v>100205</v>
      </c>
      <c r="C13" s="3" t="s">
        <v>14</v>
      </c>
      <c r="D13" s="3" t="s">
        <v>21</v>
      </c>
      <c r="E13" s="3">
        <v>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52702</v>
      </c>
      <c r="B14" s="10">
        <v>100206</v>
      </c>
      <c r="C14" s="3" t="s">
        <v>14</v>
      </c>
      <c r="D14" s="3" t="s">
        <v>22</v>
      </c>
      <c r="E14" s="3">
        <v>50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52702</v>
      </c>
      <c r="B15" s="10">
        <v>100207</v>
      </c>
      <c r="C15" s="3" t="s">
        <v>14</v>
      </c>
      <c r="D15" s="3" t="s">
        <v>23</v>
      </c>
      <c r="E15" s="3">
        <v>100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52702</v>
      </c>
      <c r="B16" s="10">
        <v>100208</v>
      </c>
      <c r="C16" s="3" t="s">
        <v>14</v>
      </c>
      <c r="D16" s="3" t="s">
        <v>24</v>
      </c>
      <c r="E16" s="3">
        <v>100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52702</v>
      </c>
      <c r="B17" s="10">
        <v>100197</v>
      </c>
      <c r="C17" s="11" t="s">
        <v>25</v>
      </c>
      <c r="D17" s="11" t="s">
        <v>26</v>
      </c>
      <c r="E17" s="11">
        <v>-10</v>
      </c>
      <c r="F17" s="12"/>
      <c r="G17" s="12"/>
      <c r="H17" s="12"/>
      <c r="I17" s="12"/>
      <c r="J17" s="12"/>
      <c r="K17" s="12"/>
      <c r="L17" s="12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52702</v>
      </c>
      <c r="B18" s="10">
        <v>100198</v>
      </c>
      <c r="C18" s="11" t="s">
        <v>25</v>
      </c>
      <c r="D18" s="11" t="s">
        <v>27</v>
      </c>
      <c r="E18" s="11">
        <v>-50</v>
      </c>
      <c r="F18" s="12"/>
      <c r="G18" s="12"/>
      <c r="H18" s="12"/>
      <c r="I18" s="12"/>
      <c r="J18" s="12"/>
      <c r="K18" s="12"/>
      <c r="L18" s="12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28</v>
      </c>
      <c r="E20">
        <f>SUMIF($E$6:$E$18, "&gt;0")</f>
        <v>1000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C21" t="s">
        <v>29</v>
      </c>
      <c r="F21" s="13">
        <f>SUM($F$7:$F$18)</f>
        <v>0</v>
      </c>
      <c r="G21" s="13">
        <f>SUM($G$7:$G$18)</f>
        <v>0</v>
      </c>
      <c r="H21" s="13">
        <f>SUM($H$7:$H$18)</f>
        <v>0</v>
      </c>
      <c r="I21" s="13">
        <f>SUM($I$7:$I$18)</f>
        <v>0</v>
      </c>
      <c r="J21" s="13">
        <f>SUM($J$7:$J$18)</f>
        <v>0</v>
      </c>
      <c r="K21" s="13">
        <f>SUM($K$7:$K$18)</f>
        <v>0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D22" t="s">
        <v>31</v>
      </c>
      <c r="E22" t="s">
        <v>32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:K7">
    <cfRule type="cellIs" dxfId="53" priority="1" stopIfTrue="1" operator="greaterThan">
      <formula>$E$7</formula>
    </cfRule>
    <cfRule type="cellIs" dxfId="52" priority="2" stopIfTrue="1" operator="equal">
      <formula>""</formula>
    </cfRule>
  </conditionalFormatting>
  <conditionalFormatting sqref="E8:K8">
    <cfRule type="cellIs" dxfId="51" priority="3" stopIfTrue="1" operator="greaterThan">
      <formula>$E$8</formula>
    </cfRule>
    <cfRule type="cellIs" dxfId="50" priority="4" stopIfTrue="1" operator="equal">
      <formula>""</formula>
    </cfRule>
  </conditionalFormatting>
  <conditionalFormatting sqref="E9:K9">
    <cfRule type="cellIs" dxfId="49" priority="5" stopIfTrue="1" operator="greaterThan">
      <formula>$E$9</formula>
    </cfRule>
    <cfRule type="cellIs" dxfId="48" priority="6" stopIfTrue="1" operator="equal">
      <formula>""</formula>
    </cfRule>
  </conditionalFormatting>
  <conditionalFormatting sqref="E10:K10">
    <cfRule type="cellIs" dxfId="47" priority="7" stopIfTrue="1" operator="greaterThan">
      <formula>$E$10</formula>
    </cfRule>
    <cfRule type="cellIs" dxfId="46" priority="8" stopIfTrue="1" operator="equal">
      <formula>""</formula>
    </cfRule>
  </conditionalFormatting>
  <conditionalFormatting sqref="E11:K11">
    <cfRule type="cellIs" dxfId="45" priority="9" stopIfTrue="1" operator="greaterThan">
      <formula>$E$11</formula>
    </cfRule>
    <cfRule type="cellIs" dxfId="44" priority="10" stopIfTrue="1" operator="equal">
      <formula>""</formula>
    </cfRule>
  </conditionalFormatting>
  <conditionalFormatting sqref="E12:K12">
    <cfRule type="cellIs" dxfId="43" priority="11" stopIfTrue="1" operator="greaterThan">
      <formula>$E$12</formula>
    </cfRule>
    <cfRule type="cellIs" dxfId="42" priority="12" stopIfTrue="1" operator="equal">
      <formula>""</formula>
    </cfRule>
  </conditionalFormatting>
  <conditionalFormatting sqref="E13:K13">
    <cfRule type="cellIs" dxfId="41" priority="13" stopIfTrue="1" operator="greaterThan">
      <formula>$E$13</formula>
    </cfRule>
    <cfRule type="cellIs" dxfId="40" priority="14" stopIfTrue="1" operator="equal">
      <formula>""</formula>
    </cfRule>
  </conditionalFormatting>
  <conditionalFormatting sqref="E14:K14">
    <cfRule type="cellIs" dxfId="39" priority="15" stopIfTrue="1" operator="greaterThan">
      <formula>$E$14</formula>
    </cfRule>
    <cfRule type="cellIs" dxfId="38" priority="16" stopIfTrue="1" operator="equal">
      <formula>""</formula>
    </cfRule>
  </conditionalFormatting>
  <conditionalFormatting sqref="E15:K15">
    <cfRule type="cellIs" dxfId="37" priority="17" stopIfTrue="1" operator="greaterThan">
      <formula>$E$15</formula>
    </cfRule>
    <cfRule type="cellIs" dxfId="36" priority="18" stopIfTrue="1" operator="equal">
      <formula>""</formula>
    </cfRule>
  </conditionalFormatting>
  <conditionalFormatting sqref="E16:K16">
    <cfRule type="cellIs" dxfId="35" priority="19" stopIfTrue="1" operator="greaterThan">
      <formula>$E$16</formula>
    </cfRule>
    <cfRule type="cellIs" dxfId="34" priority="20" stopIfTrue="1" operator="equal">
      <formula>""</formula>
    </cfRule>
  </conditionalFormatting>
  <conditionalFormatting sqref="E17:K17">
    <cfRule type="cellIs" dxfId="33" priority="21" stopIfTrue="1" operator="lessThan">
      <formula>$E$17</formula>
    </cfRule>
    <cfRule type="cellIs" dxfId="32" priority="22" stopIfTrue="1" operator="greaterThan">
      <formula>0</formula>
    </cfRule>
  </conditionalFormatting>
  <conditionalFormatting sqref="E18:K18">
    <cfRule type="cellIs" dxfId="31" priority="23" stopIfTrue="1" operator="lessThan">
      <formula>$E$18</formula>
    </cfRule>
    <cfRule type="cellIs" dxfId="30" priority="24" stopIfTrue="1" operator="greaterThan">
      <formula>0</formula>
    </cfRule>
  </conditionalFormatting>
  <conditionalFormatting sqref="C21:K21">
    <cfRule type="cellIs" dxfId="29" priority="25" stopIfTrue="1" operator="equal">
      <formula>$D$23</formula>
    </cfRule>
    <cfRule type="cellIs" dxfId="28" priority="26" stopIfTrue="1" operator="equal">
      <formula>$D$24</formula>
    </cfRule>
    <cfRule type="cellIs" dxfId="27" priority="27" stopIfTrue="1" operator="equal">
      <formula>$D$25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2" sqref="G2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1" spans="1:69">
      <c r="F1" s="17" t="s">
        <v>37</v>
      </c>
    </row>
    <row r="2" spans="1:69" ht="17">
      <c r="D2" s="4" t="s">
        <v>1</v>
      </c>
      <c r="G2" s="17"/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35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0">
        <v>7312</v>
      </c>
      <c r="G6" s="20">
        <v>7321</v>
      </c>
      <c r="H6" s="20">
        <v>7350</v>
      </c>
      <c r="I6" s="20">
        <v>7851</v>
      </c>
      <c r="J6" s="20">
        <v>7854</v>
      </c>
      <c r="K6" s="20">
        <v>7864</v>
      </c>
    </row>
    <row r="7" spans="1:69" ht="28">
      <c r="A7" s="10">
        <v>52702</v>
      </c>
      <c r="B7" s="10">
        <v>100199</v>
      </c>
      <c r="C7" s="9" t="s">
        <v>14</v>
      </c>
      <c r="D7" s="3" t="s">
        <v>15</v>
      </c>
      <c r="E7" s="3">
        <v>100</v>
      </c>
      <c r="F7" s="21"/>
      <c r="G7" s="21"/>
      <c r="H7" s="21"/>
      <c r="I7" s="21"/>
      <c r="J7" s="21"/>
      <c r="K7" s="21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28">
      <c r="A8" s="10">
        <v>52702</v>
      </c>
      <c r="B8" s="10">
        <v>100200</v>
      </c>
      <c r="C8" s="3" t="s">
        <v>14</v>
      </c>
      <c r="D8" s="3" t="s">
        <v>16</v>
      </c>
      <c r="E8" s="3">
        <v>200</v>
      </c>
      <c r="F8" s="21"/>
      <c r="G8" s="21"/>
      <c r="H8" s="21"/>
      <c r="I8" s="21"/>
      <c r="J8" s="21"/>
      <c r="K8" s="21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28">
      <c r="A9" s="10">
        <v>52702</v>
      </c>
      <c r="B9" s="10">
        <v>100201</v>
      </c>
      <c r="C9" s="3" t="s">
        <v>14</v>
      </c>
      <c r="D9" s="3" t="s">
        <v>17</v>
      </c>
      <c r="E9" s="3">
        <v>100</v>
      </c>
      <c r="F9" s="21"/>
      <c r="G9" s="21"/>
      <c r="H9" s="21"/>
      <c r="I9" s="21"/>
      <c r="J9" s="21"/>
      <c r="K9" s="21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28">
      <c r="A10" s="10">
        <v>52702</v>
      </c>
      <c r="B10" s="10">
        <v>100202</v>
      </c>
      <c r="C10" s="3" t="s">
        <v>14</v>
      </c>
      <c r="D10" s="3" t="s">
        <v>18</v>
      </c>
      <c r="E10" s="3">
        <v>50</v>
      </c>
      <c r="F10" s="21"/>
      <c r="G10" s="21"/>
      <c r="H10" s="21"/>
      <c r="I10" s="21"/>
      <c r="J10" s="21"/>
      <c r="K10" s="21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28">
      <c r="A11" s="10">
        <v>52702</v>
      </c>
      <c r="B11" s="10">
        <v>100203</v>
      </c>
      <c r="C11" s="3" t="s">
        <v>14</v>
      </c>
      <c r="D11" s="3" t="s">
        <v>19</v>
      </c>
      <c r="E11" s="3">
        <v>50</v>
      </c>
      <c r="F11" s="21"/>
      <c r="G11" s="21"/>
      <c r="H11" s="21"/>
      <c r="I11" s="21"/>
      <c r="J11" s="21"/>
      <c r="K11" s="21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28">
      <c r="A12" s="10">
        <v>52702</v>
      </c>
      <c r="B12" s="10">
        <v>100204</v>
      </c>
      <c r="C12" s="3" t="s">
        <v>14</v>
      </c>
      <c r="D12" s="3" t="s">
        <v>20</v>
      </c>
      <c r="E12" s="3">
        <v>200</v>
      </c>
      <c r="F12" s="21"/>
      <c r="G12" s="21"/>
      <c r="H12" s="21"/>
      <c r="I12" s="21"/>
      <c r="J12" s="21"/>
      <c r="K12" s="21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28">
      <c r="A13" s="10">
        <v>52702</v>
      </c>
      <c r="B13" s="10">
        <v>100205</v>
      </c>
      <c r="C13" s="3" t="s">
        <v>14</v>
      </c>
      <c r="D13" s="3" t="s">
        <v>21</v>
      </c>
      <c r="E13" s="3">
        <v>50</v>
      </c>
      <c r="F13" s="21"/>
      <c r="G13" s="21"/>
      <c r="H13" s="21"/>
      <c r="I13" s="21"/>
      <c r="J13" s="21"/>
      <c r="K13" s="21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28">
      <c r="A14" s="10">
        <v>52702</v>
      </c>
      <c r="B14" s="10">
        <v>100206</v>
      </c>
      <c r="C14" s="3" t="s">
        <v>14</v>
      </c>
      <c r="D14" s="3" t="s">
        <v>22</v>
      </c>
      <c r="E14" s="3">
        <v>50</v>
      </c>
      <c r="F14" s="21"/>
      <c r="G14" s="21"/>
      <c r="H14" s="21"/>
      <c r="I14" s="21"/>
      <c r="J14" s="21"/>
      <c r="K14" s="21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28">
      <c r="A15" s="10">
        <v>52702</v>
      </c>
      <c r="B15" s="10">
        <v>100207</v>
      </c>
      <c r="C15" s="3" t="s">
        <v>14</v>
      </c>
      <c r="D15" s="3" t="s">
        <v>23</v>
      </c>
      <c r="E15" s="3">
        <v>100</v>
      </c>
      <c r="F15" s="21"/>
      <c r="G15" s="21"/>
      <c r="H15" s="21"/>
      <c r="I15" s="21"/>
      <c r="J15" s="21"/>
      <c r="K15" s="21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28">
      <c r="A16" s="10">
        <v>52702</v>
      </c>
      <c r="B16" s="10">
        <v>100208</v>
      </c>
      <c r="C16" s="3" t="s">
        <v>14</v>
      </c>
      <c r="D16" s="3" t="s">
        <v>24</v>
      </c>
      <c r="E16" s="3">
        <v>100</v>
      </c>
      <c r="F16" s="21"/>
      <c r="G16" s="21"/>
      <c r="H16" s="21"/>
      <c r="I16" s="21"/>
      <c r="J16" s="21"/>
      <c r="K16" s="21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28">
      <c r="A17" s="10">
        <v>52702</v>
      </c>
      <c r="B17" s="10">
        <v>100197</v>
      </c>
      <c r="C17" s="11" t="s">
        <v>25</v>
      </c>
      <c r="D17" s="11" t="s">
        <v>26</v>
      </c>
      <c r="E17" s="11">
        <v>-10</v>
      </c>
      <c r="F17" s="21"/>
      <c r="G17" s="21"/>
      <c r="H17" s="21"/>
      <c r="I17" s="21"/>
      <c r="J17" s="21"/>
      <c r="K17" s="21"/>
      <c r="L17" s="12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28">
      <c r="A18" s="10">
        <v>52702</v>
      </c>
      <c r="B18" s="10">
        <v>100198</v>
      </c>
      <c r="C18" s="11" t="s">
        <v>25</v>
      </c>
      <c r="D18" s="11" t="s">
        <v>27</v>
      </c>
      <c r="E18" s="11">
        <v>-50</v>
      </c>
      <c r="F18" s="21"/>
      <c r="G18" s="21"/>
      <c r="H18" s="21"/>
      <c r="I18" s="21"/>
      <c r="J18" s="21"/>
      <c r="K18" s="21"/>
      <c r="L18" s="12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28</v>
      </c>
      <c r="E20">
        <f>SUMIF($E$6:$E$18, "&gt;0")</f>
        <v>1000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C21" t="s">
        <v>29</v>
      </c>
      <c r="F21" s="13">
        <f>SUM($F$7:$F$18)</f>
        <v>0</v>
      </c>
      <c r="G21" s="13">
        <f>SUM($G$7:$G$18)</f>
        <v>0</v>
      </c>
      <c r="H21" s="13">
        <f>SUM($H$7:$H$18)</f>
        <v>0</v>
      </c>
      <c r="I21" s="13">
        <f>SUM($I$7:$I$18)</f>
        <v>0</v>
      </c>
      <c r="J21" s="13">
        <f>SUM($J$7:$J$18)</f>
        <v>0</v>
      </c>
      <c r="K21" s="13">
        <f>SUM($K$7:$K$18)</f>
        <v>0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D22" t="s">
        <v>31</v>
      </c>
      <c r="E22" t="s">
        <v>32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C23" t="s">
        <v>30</v>
      </c>
      <c r="D23" s="14">
        <f>LARGE($F$21:$K$21,1)</f>
        <v>0</v>
      </c>
      <c r="E23">
        <f>INDEX($F$6:$K$6,MATCH($D$23,$F$21:$K$21,0))</f>
        <v>7312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C24" t="s">
        <v>33</v>
      </c>
      <c r="D24" s="15">
        <f>LARGE($F$21:$K$21,2)</f>
        <v>0</v>
      </c>
      <c r="E24">
        <f>INDEX($F$6:$K$6,MATCH($D$24,$F$21:$K$21,0))</f>
        <v>7312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C25" t="s">
        <v>34</v>
      </c>
      <c r="D25" s="16">
        <f>LARGE($F$21:$K$21,3)</f>
        <v>0</v>
      </c>
      <c r="E25">
        <f>INDEX($F$6:$K$6,MATCH($D$25,$F$21:$K$21,0))</f>
        <v>7312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conditionalFormatting sqref="E7">
    <cfRule type="cellIs" dxfId="26" priority="1" stopIfTrue="1" operator="greaterThan">
      <formula>$E$7</formula>
    </cfRule>
    <cfRule type="cellIs" dxfId="25" priority="2" stopIfTrue="1" operator="equal">
      <formula>""</formula>
    </cfRule>
  </conditionalFormatting>
  <conditionalFormatting sqref="E8">
    <cfRule type="cellIs" dxfId="24" priority="3" stopIfTrue="1" operator="greaterThan">
      <formula>$E$8</formula>
    </cfRule>
    <cfRule type="cellIs" dxfId="23" priority="4" stopIfTrue="1" operator="equal">
      <formula>""</formula>
    </cfRule>
  </conditionalFormatting>
  <conditionalFormatting sqref="E9">
    <cfRule type="cellIs" dxfId="22" priority="5" stopIfTrue="1" operator="greaterThan">
      <formula>$E$9</formula>
    </cfRule>
    <cfRule type="cellIs" dxfId="21" priority="6" stopIfTrue="1" operator="equal">
      <formula>""</formula>
    </cfRule>
  </conditionalFormatting>
  <conditionalFormatting sqref="E10">
    <cfRule type="cellIs" dxfId="20" priority="7" stopIfTrue="1" operator="greaterThan">
      <formula>$E$10</formula>
    </cfRule>
    <cfRule type="cellIs" dxfId="19" priority="8" stopIfTrue="1" operator="equal">
      <formula>""</formula>
    </cfRule>
  </conditionalFormatting>
  <conditionalFormatting sqref="E11">
    <cfRule type="cellIs" dxfId="18" priority="9" stopIfTrue="1" operator="greaterThan">
      <formula>$E$11</formula>
    </cfRule>
    <cfRule type="cellIs" dxfId="17" priority="10" stopIfTrue="1" operator="equal">
      <formula>""</formula>
    </cfRule>
  </conditionalFormatting>
  <conditionalFormatting sqref="E12">
    <cfRule type="cellIs" dxfId="16" priority="11" stopIfTrue="1" operator="greaterThan">
      <formula>$E$12</formula>
    </cfRule>
    <cfRule type="cellIs" dxfId="15" priority="12" stopIfTrue="1" operator="equal">
      <formula>""</formula>
    </cfRule>
  </conditionalFormatting>
  <conditionalFormatting sqref="E13">
    <cfRule type="cellIs" dxfId="14" priority="13" stopIfTrue="1" operator="greaterThan">
      <formula>$E$13</formula>
    </cfRule>
    <cfRule type="cellIs" dxfId="13" priority="14" stopIfTrue="1" operator="equal">
      <formula>""</formula>
    </cfRule>
  </conditionalFormatting>
  <conditionalFormatting sqref="E14">
    <cfRule type="cellIs" dxfId="12" priority="15" stopIfTrue="1" operator="greaterThan">
      <formula>$E$14</formula>
    </cfRule>
    <cfRule type="cellIs" dxfId="11" priority="16" stopIfTrue="1" operator="equal">
      <formula>""</formula>
    </cfRule>
  </conditionalFormatting>
  <conditionalFormatting sqref="E15">
    <cfRule type="cellIs" dxfId="10" priority="17" stopIfTrue="1" operator="greaterThan">
      <formula>$E$15</formula>
    </cfRule>
    <cfRule type="cellIs" dxfId="9" priority="18" stopIfTrue="1" operator="equal">
      <formula>""</formula>
    </cfRule>
  </conditionalFormatting>
  <conditionalFormatting sqref="E16">
    <cfRule type="cellIs" dxfId="8" priority="19" stopIfTrue="1" operator="greaterThan">
      <formula>$E$16</formula>
    </cfRule>
    <cfRule type="cellIs" dxfId="7" priority="20" stopIfTrue="1" operator="equal">
      <formula>""</formula>
    </cfRule>
  </conditionalFormatting>
  <conditionalFormatting sqref="E17">
    <cfRule type="cellIs" dxfId="6" priority="21" stopIfTrue="1" operator="lessThan">
      <formula>$E$17</formula>
    </cfRule>
    <cfRule type="cellIs" dxfId="5" priority="22" stopIfTrue="1" operator="greaterThan">
      <formula>0</formula>
    </cfRule>
  </conditionalFormatting>
  <conditionalFormatting sqref="E18">
    <cfRule type="cellIs" dxfId="4" priority="23" stopIfTrue="1" operator="lessThan">
      <formula>$E$18</formula>
    </cfRule>
    <cfRule type="cellIs" dxfId="3" priority="24" stopIfTrue="1" operator="greaterThan">
      <formula>0</formula>
    </cfRule>
  </conditionalFormatting>
  <conditionalFormatting sqref="C21:K21">
    <cfRule type="cellIs" dxfId="2" priority="25" stopIfTrue="1" operator="equal">
      <formula>$D$23</formula>
    </cfRule>
    <cfRule type="cellIs" dxfId="1" priority="26" stopIfTrue="1" operator="equal">
      <formula>$D$24</formula>
    </cfRule>
    <cfRule type="cellIs" dxfId="0" priority="27" stopIfTrue="1" operator="equal">
      <formula>$D$25</formula>
    </cfRule>
  </conditionalFormatting>
  <pageMargins left="0.25" right="0.25" top="0.5" bottom="0.5" header="0.5" footer="0.5"/>
  <headerFooter alignWithMargins="0">
    <oddFooter>&amp;CPage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Totals</vt:lpstr>
      <vt:lpstr>Judge1</vt:lpstr>
      <vt:lpstr>Judge2</vt:lpstr>
      <vt:lpstr>Judge3</vt:lpstr>
      <vt:lpstr>Judge4</vt:lpstr>
      <vt:lpstr>Judge5</vt:lpstr>
      <vt:lpstr>Printable</vt:lpstr>
    </vt:vector>
  </TitlesOfParts>
  <Company>Enterprise Development Group,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Peyton Holland</cp:lastModifiedBy>
  <cp:lastPrinted>2002-06-22T17:00:52Z</cp:lastPrinted>
  <dcterms:created xsi:type="dcterms:W3CDTF">2002-05-15T02:32:49Z</dcterms:created>
  <dcterms:modified xsi:type="dcterms:W3CDTF">2016-04-25T19:46:31Z</dcterms:modified>
</cp:coreProperties>
</file>