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4520" activeTab="0"/>
  </bookViews>
  <sheets>
    <sheet name="Totals" sheetId="1" r:id="rId1"/>
    <sheet name="Judge1" sheetId="2" r:id="rId2"/>
    <sheet name="Judge2" sheetId="3" r:id="rId3"/>
    <sheet name="Judge3" sheetId="4" r:id="rId4"/>
    <sheet name="Judge4" sheetId="5" r:id="rId5"/>
    <sheet name="Judge5" sheetId="6" r:id="rId6"/>
    <sheet name="Judge6" sheetId="7" r:id="rId7"/>
    <sheet name="Judge7" sheetId="8" r:id="rId8"/>
    <sheet name="Judge8" sheetId="9" r:id="rId9"/>
    <sheet name="Judge9" sheetId="10" r:id="rId10"/>
    <sheet name="Judge10" sheetId="11" r:id="rId11"/>
    <sheet name="Printable" sheetId="12" r:id="rId12"/>
  </sheets>
  <definedNames>
    <definedName name="ChairName" localSheetId="1">'Judge1'!$F$4</definedName>
    <definedName name="ChairName" localSheetId="10">'Judge10'!$F$4</definedName>
    <definedName name="ChairName" localSheetId="2">'Judge2'!$F$4</definedName>
    <definedName name="ChairName" localSheetId="3">'Judge3'!$F$4</definedName>
    <definedName name="ChairName" localSheetId="4">'Judge4'!$F$4</definedName>
    <definedName name="ChairName" localSheetId="5">'Judge5'!$F$4</definedName>
    <definedName name="ChairName" localSheetId="6">'Judge6'!$F$4</definedName>
    <definedName name="ChairName" localSheetId="7">'Judge7'!$F$4</definedName>
    <definedName name="ChairName" localSheetId="8">'Judge8'!$F$4</definedName>
    <definedName name="ChairName" localSheetId="9">'Judge9'!$F$4</definedName>
    <definedName name="ChairName" localSheetId="11">'Printable'!$F$4</definedName>
    <definedName name="ChairName">'Totals'!$F$4</definedName>
    <definedName name="ContestName" localSheetId="1">'Judge1'!$D$4</definedName>
    <definedName name="ContestName" localSheetId="10">'Judge10'!$D$4</definedName>
    <definedName name="ContestName" localSheetId="2">'Judge2'!$D$4</definedName>
    <definedName name="ContestName" localSheetId="3">'Judge3'!$D$4</definedName>
    <definedName name="ContestName" localSheetId="4">'Judge4'!$D$4</definedName>
    <definedName name="ContestName" localSheetId="5">'Judge5'!$D$4</definedName>
    <definedName name="ContestName" localSheetId="6">'Judge6'!$D$4</definedName>
    <definedName name="ContestName" localSheetId="7">'Judge7'!$D$4</definedName>
    <definedName name="ContestName" localSheetId="8">'Judge8'!$D$4</definedName>
    <definedName name="ContestName" localSheetId="9">'Judge9'!$D$4</definedName>
    <definedName name="ContestName" localSheetId="11">'Printable'!$D$4</definedName>
    <definedName name="ContestName">'Totals'!$D$4</definedName>
    <definedName name="DataBlock" localSheetId="1">'Judge1'!$A$6:$I$21</definedName>
    <definedName name="DataBlock" localSheetId="10">'Judge10'!$A$6:$I$21</definedName>
    <definedName name="DataBlock" localSheetId="2">'Judge2'!$A$6:$I$21</definedName>
    <definedName name="DataBlock" localSheetId="3">'Judge3'!$A$6:$I$21</definedName>
    <definedName name="DataBlock" localSheetId="4">'Judge4'!$A$6:$I$21</definedName>
    <definedName name="DataBlock" localSheetId="5">'Judge5'!$A$6:$I$21</definedName>
    <definedName name="DataBlock" localSheetId="6">'Judge6'!$A$6:$I$21</definedName>
    <definedName name="DataBlock" localSheetId="7">'Judge7'!$A$6:$I$21</definedName>
    <definedName name="DataBlock" localSheetId="8">'Judge8'!$A$6:$I$21</definedName>
    <definedName name="DataBlock" localSheetId="9">'Judge9'!$A$6:$I$21</definedName>
    <definedName name="DataBlock" localSheetId="11">'Printable'!$A$6:$I$21</definedName>
    <definedName name="DataBlock">'Totals'!$A$6:$I$21</definedName>
    <definedName name="DivisionName" localSheetId="1">'Judge1'!$D$5</definedName>
    <definedName name="DivisionName" localSheetId="10">'Judge10'!$D$5</definedName>
    <definedName name="DivisionName" localSheetId="2">'Judge2'!$D$5</definedName>
    <definedName name="DivisionName" localSheetId="3">'Judge3'!$D$5</definedName>
    <definedName name="DivisionName" localSheetId="4">'Judge4'!$D$5</definedName>
    <definedName name="DivisionName" localSheetId="5">'Judge5'!$D$5</definedName>
    <definedName name="DivisionName" localSheetId="6">'Judge6'!$D$5</definedName>
    <definedName name="DivisionName" localSheetId="7">'Judge7'!$D$5</definedName>
    <definedName name="DivisionName" localSheetId="8">'Judge8'!$D$5</definedName>
    <definedName name="DivisionName" localSheetId="9">'Judge9'!$D$5</definedName>
    <definedName name="DivisionName" localSheetId="11">'Printable'!$D$5</definedName>
    <definedName name="DivisionName">'Totals'!$D$5</definedName>
    <definedName name="FirstContestant" localSheetId="1">'Judge1'!$F$6</definedName>
    <definedName name="FirstContestant" localSheetId="10">'Judge10'!$F$6</definedName>
    <definedName name="FirstContestant" localSheetId="2">'Judge2'!$F$6</definedName>
    <definedName name="FirstContestant" localSheetId="3">'Judge3'!$F$6</definedName>
    <definedName name="FirstContestant" localSheetId="4">'Judge4'!$F$6</definedName>
    <definedName name="FirstContestant" localSheetId="5">'Judge5'!$F$6</definedName>
    <definedName name="FirstContestant" localSheetId="6">'Judge6'!$F$6</definedName>
    <definedName name="FirstContestant" localSheetId="7">'Judge7'!$F$6</definedName>
    <definedName name="FirstContestant" localSheetId="8">'Judge8'!$F$6</definedName>
    <definedName name="FirstContestant" localSheetId="9">'Judge9'!$F$6</definedName>
    <definedName name="FirstContestant" localSheetId="11">'Printable'!$F$6</definedName>
    <definedName name="FirstContestant">'Totals'!$F$6</definedName>
    <definedName name="FirstScore" localSheetId="1">'Judge1'!$F$7</definedName>
    <definedName name="FirstScore" localSheetId="10">'Judge10'!$F$7</definedName>
    <definedName name="FirstScore" localSheetId="2">'Judge2'!$F$7</definedName>
    <definedName name="FirstScore" localSheetId="3">'Judge3'!$F$7</definedName>
    <definedName name="FirstScore" localSheetId="4">'Judge4'!$F$7</definedName>
    <definedName name="FirstScore" localSheetId="5">'Judge5'!$F$7</definedName>
    <definedName name="FirstScore" localSheetId="6">'Judge6'!$F$7</definedName>
    <definedName name="FirstScore" localSheetId="7">'Judge7'!$F$7</definedName>
    <definedName name="FirstScore" localSheetId="8">'Judge8'!$F$7</definedName>
    <definedName name="FirstScore" localSheetId="9">'Judge9'!$F$7</definedName>
    <definedName name="FirstScore" localSheetId="11">'Printable'!$F$7</definedName>
    <definedName name="FirstScore">'Totals'!$F$7</definedName>
    <definedName name="FirstScoreArea" localSheetId="1">'Judge1'!$C$7</definedName>
    <definedName name="FirstScoreArea" localSheetId="10">'Judge10'!$C$7</definedName>
    <definedName name="FirstScoreArea" localSheetId="2">'Judge2'!$C$7</definedName>
    <definedName name="FirstScoreArea" localSheetId="3">'Judge3'!$C$7</definedName>
    <definedName name="FirstScoreArea" localSheetId="4">'Judge4'!$C$7</definedName>
    <definedName name="FirstScoreArea" localSheetId="5">'Judge5'!$C$7</definedName>
    <definedName name="FirstScoreArea" localSheetId="6">'Judge6'!$C$7</definedName>
    <definedName name="FirstScoreArea" localSheetId="7">'Judge7'!$C$7</definedName>
    <definedName name="FirstScoreArea" localSheetId="8">'Judge8'!$C$7</definedName>
    <definedName name="FirstScoreArea" localSheetId="9">'Judge9'!$C$7</definedName>
    <definedName name="FirstScoreArea" localSheetId="11">'Printable'!$C$7</definedName>
    <definedName name="FirstScoreArea">'Totals'!$C$7</definedName>
    <definedName name="JudgeCount" localSheetId="1">'Judge1'!$J$4</definedName>
    <definedName name="JudgeCount" localSheetId="10">'Judge10'!$J$4</definedName>
    <definedName name="JudgeCount" localSheetId="2">'Judge2'!$J$4</definedName>
    <definedName name="JudgeCount" localSheetId="3">'Judge3'!$J$4</definedName>
    <definedName name="JudgeCount" localSheetId="4">'Judge4'!$J$4</definedName>
    <definedName name="JudgeCount" localSheetId="5">'Judge5'!$J$4</definedName>
    <definedName name="JudgeCount" localSheetId="6">'Judge6'!$J$4</definedName>
    <definedName name="JudgeCount" localSheetId="7">'Judge7'!$J$4</definedName>
    <definedName name="JudgeCount" localSheetId="8">'Judge8'!$J$4</definedName>
    <definedName name="JudgeCount" localSheetId="9">'Judge9'!$J$4</definedName>
    <definedName name="JudgeCount" localSheetId="11">'Printable'!$J$4</definedName>
    <definedName name="JudgeCount">'Totals'!$J$4</definedName>
    <definedName name="_xlnm.Print_Titles" localSheetId="1">'Judge1'!$C:$E,'Judge1'!$1:$6</definedName>
    <definedName name="_xlnm.Print_Titles" localSheetId="10">'Judge10'!$C:$E,'Judge10'!$1:$6</definedName>
    <definedName name="_xlnm.Print_Titles" localSheetId="2">'Judge2'!$C:$E,'Judge2'!$1:$6</definedName>
    <definedName name="_xlnm.Print_Titles" localSheetId="3">'Judge3'!$C:$E,'Judge3'!$1:$6</definedName>
    <definedName name="_xlnm.Print_Titles" localSheetId="4">'Judge4'!$C:$E,'Judge4'!$1:$6</definedName>
    <definedName name="_xlnm.Print_Titles" localSheetId="5">'Judge5'!$C:$E,'Judge5'!$1:$6</definedName>
    <definedName name="_xlnm.Print_Titles" localSheetId="6">'Judge6'!$C:$E,'Judge6'!$1:$6</definedName>
    <definedName name="_xlnm.Print_Titles" localSheetId="7">'Judge7'!$C:$E,'Judge7'!$1:$6</definedName>
    <definedName name="_xlnm.Print_Titles" localSheetId="8">'Judge8'!$C:$E,'Judge8'!$1:$6</definedName>
    <definedName name="_xlnm.Print_Titles" localSheetId="9">'Judge9'!$C:$E,'Judge9'!$1:$6</definedName>
    <definedName name="_xlnm.Print_Titles" localSheetId="11">'Printable'!$C:$E,'Printable'!$1:$6</definedName>
    <definedName name="_xlnm.Print_Titles" localSheetId="0">'Totals'!$C:$E,'Totals'!$1:$6</definedName>
    <definedName name="SkillsArea" localSheetId="1">'Judge1'!#REF!</definedName>
    <definedName name="SkillsArea" localSheetId="10">'Judge10'!#REF!</definedName>
    <definedName name="SkillsArea" localSheetId="2">'Judge2'!#REF!</definedName>
    <definedName name="SkillsArea" localSheetId="3">'Judge3'!#REF!</definedName>
    <definedName name="SkillsArea" localSheetId="4">'Judge4'!#REF!</definedName>
    <definedName name="SkillsArea" localSheetId="5">'Judge5'!#REF!</definedName>
    <definedName name="SkillsArea" localSheetId="6">'Judge6'!#REF!</definedName>
    <definedName name="SkillsArea" localSheetId="7">'Judge7'!#REF!</definedName>
    <definedName name="SkillsArea" localSheetId="8">'Judge8'!#REF!</definedName>
    <definedName name="SkillsArea" localSheetId="9">'Judge9'!#REF!</definedName>
    <definedName name="SkillsArea" localSheetId="11">'Printable'!#REF!</definedName>
    <definedName name="SkillsArea">'Totals'!#REF!</definedName>
    <definedName name="StartContestants" localSheetId="1">'Judge1'!#REF!</definedName>
    <definedName name="StartContestants" localSheetId="10">'Judge10'!#REF!</definedName>
    <definedName name="StartContestants" localSheetId="2">'Judge2'!#REF!</definedName>
    <definedName name="StartContestants" localSheetId="3">'Judge3'!#REF!</definedName>
    <definedName name="StartContestants" localSheetId="4">'Judge4'!#REF!</definedName>
    <definedName name="StartContestants" localSheetId="5">'Judge5'!#REF!</definedName>
    <definedName name="StartContestants" localSheetId="6">'Judge6'!#REF!</definedName>
    <definedName name="StartContestants" localSheetId="7">'Judge7'!#REF!</definedName>
    <definedName name="StartContestants" localSheetId="8">'Judge8'!#REF!</definedName>
    <definedName name="StartContestants" localSheetId="9">'Judge9'!#REF!</definedName>
    <definedName name="StartContestants" localSheetId="11">'Printable'!#REF!</definedName>
    <definedName name="StartContestants">'Totals'!#REF!</definedName>
  </definedNames>
  <calcPr fullCalcOnLoad="1"/>
</workbook>
</file>

<file path=xl/sharedStrings.xml><?xml version="1.0" encoding="utf-8"?>
<sst xmlns="http://schemas.openxmlformats.org/spreadsheetml/2006/main" count="600" uniqueCount="43">
  <si>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</si>
  <si>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</si>
  <si>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</si>
  <si>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</si>
  <si>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</si>
  <si>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</si>
  <si>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</si>
  <si>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</si>
  <si>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</si>
  <si>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</si>
  <si>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</si>
  <si>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</si>
  <si>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Welding Sculpture</t>
  </si>
  <si>
    <t>S</t>
  </si>
  <si>
    <t>Standard</t>
  </si>
  <si>
    <t>Sculpture: Workmanship</t>
  </si>
  <si>
    <t>Sculpture: Design</t>
  </si>
  <si>
    <t>Notbook: Verification Letter</t>
  </si>
  <si>
    <t>Notebook: Photos</t>
  </si>
  <si>
    <t>Notebook: Receipts for Materials</t>
  </si>
  <si>
    <t>Notebook: Drawings Drafts and Finals</t>
  </si>
  <si>
    <t>Notebook: Other supporting documents</t>
  </si>
  <si>
    <t>Presentation: Verbal Techniques and Poise</t>
  </si>
  <si>
    <t>Presentation: Introduction and Closing</t>
  </si>
  <si>
    <t>Presentation: Self Confidence</t>
  </si>
  <si>
    <t>Q and A</t>
  </si>
  <si>
    <t>Penalty</t>
  </si>
  <si>
    <t>Adherance to Guidelines</t>
  </si>
  <si>
    <t>Resume Penalty</t>
  </si>
  <si>
    <t>Clothing Penalty</t>
  </si>
  <si>
    <t>Time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</si>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</sst>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* #,##0.000_);_(* \(#,##0.000\);_(* &quot;-&quot;???_);_(@_)"/>
    <numFmt numFmtId="177" formatCode="#,##0.000"/>
  </numFmts>
  <fonts count="23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7" fillId="16" borderId="0" applyNumberFormat="0" applyBorder="0" applyAlignment="0" applyProtection="0"/>
    <xf numFmtId="0" fontId="8" fillId="11" borderId="1" applyNumberFormat="0" applyAlignment="0" applyProtection="0"/>
    <xf numFmtId="0" fontId="9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9" borderId="0" applyNumberFormat="0" applyBorder="0" applyAlignment="0" applyProtection="0"/>
    <xf numFmtId="0" fontId="0" fillId="20" borderId="7" applyNumberFormat="0" applyFont="0" applyAlignment="0" applyProtection="0"/>
    <xf numFmtId="0" fontId="18" fillId="11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right"/>
    </xf>
    <xf numFmtId="176" fontId="0" fillId="0" borderId="0" xfId="42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177" fontId="0" fillId="0" borderId="0" xfId="42" applyNumberFormat="1" applyFont="1" applyAlignment="1" applyProtection="1">
      <alignment/>
      <protection locked="0"/>
    </xf>
    <xf numFmtId="177" fontId="0" fillId="0" borderId="0" xfId="0" applyNumberFormat="1" applyAlignment="1">
      <alignment/>
    </xf>
    <xf numFmtId="0" fontId="0" fillId="0" borderId="0" xfId="42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42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6" borderId="0" xfId="0" applyFill="1" applyAlignment="1" applyProtection="1">
      <alignment/>
      <protection locked="0"/>
    </xf>
    <xf numFmtId="0" fontId="0" fillId="6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21" borderId="0" xfId="0" applyFill="1" applyAlignment="1">
      <alignment/>
    </xf>
    <xf numFmtId="0" fontId="0" fillId="11" borderId="0" xfId="0" applyFill="1" applyAlignment="1">
      <alignment/>
    </xf>
    <xf numFmtId="0" fontId="0" fillId="22" borderId="0" xfId="0" applyFill="1" applyAlignment="1">
      <alignment/>
    </xf>
    <xf numFmtId="0" fontId="0" fillId="23" borderId="0" xfId="0" applyFill="1" applyAlignment="1">
      <alignment/>
    </xf>
    <xf numFmtId="0" fontId="0" fillId="9" borderId="0" xfId="0" applyFill="1" applyAlignment="1">
      <alignment/>
    </xf>
    <xf numFmtId="0" fontId="3" fillId="0" borderId="0" xfId="0" applyFont="1" applyAlignment="1">
      <alignment/>
    </xf>
    <xf numFmtId="177" fontId="0" fillId="0" borderId="0" xfId="42" applyNumberFormat="1" applyFont="1" applyAlignment="1" applyProtection="1">
      <alignment/>
      <protection/>
    </xf>
    <xf numFmtId="177" fontId="0" fillId="6" borderId="0" xfId="42" applyNumberFormat="1" applyFont="1" applyFill="1" applyAlignment="1" applyProtection="1">
      <alignment/>
      <protection/>
    </xf>
    <xf numFmtId="0" fontId="1" fillId="0" borderId="0" xfId="0" applyFont="1" applyAlignment="1">
      <alignment horizontal="center"/>
    </xf>
    <xf numFmtId="0" fontId="4" fillId="0" borderId="10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98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rgb="FF99CC00"/>
        </patternFill>
      </fill>
      <border/>
    </dxf>
    <dxf>
      <fill>
        <patternFill>
          <bgColor rgb="FF865357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280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spans="4:7" ht="18">
      <c r="D2" s="4" t="s">
        <v>1</v>
      </c>
      <c r="G2" s="22" t="s">
        <v>41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40</v>
      </c>
    </row>
    <row r="6" spans="1:9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1461</v>
      </c>
      <c r="G6" s="1">
        <v>1480</v>
      </c>
      <c r="H6" s="1">
        <v>1653</v>
      </c>
      <c r="I6" s="1"/>
    </row>
    <row r="7" spans="1:78" ht="12">
      <c r="A7" s="13">
        <v>40918</v>
      </c>
      <c r="B7" s="13">
        <v>101246</v>
      </c>
      <c r="C7" s="12" t="s">
        <v>14</v>
      </c>
      <c r="D7" s="3" t="s">
        <v>15</v>
      </c>
      <c r="E7" s="3">
        <v>200</v>
      </c>
      <c r="F7" s="23">
        <f>IF(ISERROR(AVERAGE(Judge1:Judge10!F7))," ",AVERAGE(Judge1:Judge10!F7))</f>
        <v>153.33333333333334</v>
      </c>
      <c r="G7" s="23">
        <f>IF(ISERROR(AVERAGE(Judge1:Judge10!G7))," ",AVERAGE(Judge1:Judge10!G7))</f>
        <v>176.66666666666666</v>
      </c>
      <c r="H7" s="23">
        <f>IF(ISERROR(AVERAGE(Judge1:Judge10!H7))," ",AVERAGE(Judge1:Judge10!H7))</f>
        <v>168.33333333333334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40918</v>
      </c>
      <c r="B8" s="13">
        <v>101247</v>
      </c>
      <c r="C8" s="3" t="s">
        <v>14</v>
      </c>
      <c r="D8" s="3" t="s">
        <v>16</v>
      </c>
      <c r="E8" s="3">
        <v>200</v>
      </c>
      <c r="F8" s="23">
        <f>IF(ISERROR(AVERAGE(Judge1:Judge10!F8))," ",AVERAGE(Judge1:Judge10!F8))</f>
        <v>140</v>
      </c>
      <c r="G8" s="23">
        <f>IF(ISERROR(AVERAGE(Judge1:Judge10!G8))," ",AVERAGE(Judge1:Judge10!G8))</f>
        <v>168.33333333333334</v>
      </c>
      <c r="H8" s="23">
        <f>IF(ISERROR(AVERAGE(Judge1:Judge10!H8))," ",AVERAGE(Judge1:Judge10!H8))</f>
        <v>150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40918</v>
      </c>
      <c r="B9" s="13">
        <v>101248</v>
      </c>
      <c r="C9" s="3" t="s">
        <v>14</v>
      </c>
      <c r="D9" s="3" t="s">
        <v>17</v>
      </c>
      <c r="E9" s="3">
        <v>50</v>
      </c>
      <c r="F9" s="23">
        <f>IF(ISERROR(AVERAGE(Judge1:Judge10!F9))," ",AVERAGE(Judge1:Judge10!F9))</f>
        <v>0</v>
      </c>
      <c r="G9" s="23">
        <f>IF(ISERROR(AVERAGE(Judge1:Judge10!G9))," ",AVERAGE(Judge1:Judge10!G9))</f>
        <v>0</v>
      </c>
      <c r="H9" s="23">
        <f>IF(ISERROR(AVERAGE(Judge1:Judge10!H9))," ",AVERAGE(Judge1:Judge10!H9))</f>
        <v>0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40918</v>
      </c>
      <c r="B10" s="13">
        <v>101249</v>
      </c>
      <c r="C10" s="3" t="s">
        <v>14</v>
      </c>
      <c r="D10" s="3" t="s">
        <v>18</v>
      </c>
      <c r="E10" s="3">
        <v>50</v>
      </c>
      <c r="F10" s="23">
        <f>IF(ISERROR(AVERAGE(Judge1:Judge10!F10))," ",AVERAGE(Judge1:Judge10!F10))</f>
        <v>50</v>
      </c>
      <c r="G10" s="23">
        <f>IF(ISERROR(AVERAGE(Judge1:Judge10!G10))," ",AVERAGE(Judge1:Judge10!G10))</f>
        <v>50</v>
      </c>
      <c r="H10" s="23">
        <f>IF(ISERROR(AVERAGE(Judge1:Judge10!H10))," ",AVERAGE(Judge1:Judge10!H10))</f>
        <v>50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40918</v>
      </c>
      <c r="B11" s="13">
        <v>101250</v>
      </c>
      <c r="C11" s="3" t="s">
        <v>14</v>
      </c>
      <c r="D11" s="3" t="s">
        <v>19</v>
      </c>
      <c r="E11" s="3">
        <v>50</v>
      </c>
      <c r="F11" s="23">
        <f>IF(ISERROR(AVERAGE(Judge1:Judge10!F11))," ",AVERAGE(Judge1:Judge10!F11))</f>
        <v>43.333333333333336</v>
      </c>
      <c r="G11" s="23">
        <f>IF(ISERROR(AVERAGE(Judge1:Judge10!G11))," ",AVERAGE(Judge1:Judge10!G11))</f>
        <v>0</v>
      </c>
      <c r="H11" s="23">
        <f>IF(ISERROR(AVERAGE(Judge1:Judge10!H11))," ",AVERAGE(Judge1:Judge10!H11))</f>
        <v>0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40918</v>
      </c>
      <c r="B12" s="13">
        <v>101251</v>
      </c>
      <c r="C12" s="3" t="s">
        <v>14</v>
      </c>
      <c r="D12" s="3" t="s">
        <v>20</v>
      </c>
      <c r="E12" s="3">
        <v>100</v>
      </c>
      <c r="F12" s="23">
        <f>IF(ISERROR(AVERAGE(Judge1:Judge10!F12))," ",AVERAGE(Judge1:Judge10!F12))</f>
        <v>43.333333333333336</v>
      </c>
      <c r="G12" s="23">
        <f>IF(ISERROR(AVERAGE(Judge1:Judge10!G12))," ",AVERAGE(Judge1:Judge10!G12))</f>
        <v>43.333333333333336</v>
      </c>
      <c r="H12" s="23">
        <f>IF(ISERROR(AVERAGE(Judge1:Judge10!H12))," ",AVERAGE(Judge1:Judge10!H12))</f>
        <v>36.666666666666664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40918</v>
      </c>
      <c r="B13" s="13">
        <v>101252</v>
      </c>
      <c r="C13" s="3" t="s">
        <v>14</v>
      </c>
      <c r="D13" s="3" t="s">
        <v>21</v>
      </c>
      <c r="E13" s="3">
        <v>75</v>
      </c>
      <c r="F13" s="23">
        <f>IF(ISERROR(AVERAGE(Judge1:Judge10!F13))," ",AVERAGE(Judge1:Judge10!F13))</f>
        <v>33.333333333333336</v>
      </c>
      <c r="G13" s="23">
        <f>IF(ISERROR(AVERAGE(Judge1:Judge10!G13))," ",AVERAGE(Judge1:Judge10!G13))</f>
        <v>33.333333333333336</v>
      </c>
      <c r="H13" s="23">
        <f>IF(ISERROR(AVERAGE(Judge1:Judge10!H13))," ",AVERAGE(Judge1:Judge10!H13))</f>
        <v>10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40918</v>
      </c>
      <c r="B14" s="13">
        <v>101253</v>
      </c>
      <c r="C14" s="3" t="s">
        <v>14</v>
      </c>
      <c r="D14" s="3" t="s">
        <v>22</v>
      </c>
      <c r="E14" s="3">
        <v>75</v>
      </c>
      <c r="F14" s="23">
        <f>IF(ISERROR(AVERAGE(Judge1:Judge10!F14))," ",AVERAGE(Judge1:Judge10!F14))</f>
        <v>65</v>
      </c>
      <c r="G14" s="23">
        <f>IF(ISERROR(AVERAGE(Judge1:Judge10!G14))," ",AVERAGE(Judge1:Judge10!G14))</f>
        <v>53.333333333333336</v>
      </c>
      <c r="H14" s="23">
        <f>IF(ISERROR(AVERAGE(Judge1:Judge10!H14))," ",AVERAGE(Judge1:Judge10!H14))</f>
        <v>70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3">
        <v>40918</v>
      </c>
      <c r="B15" s="13">
        <v>101254</v>
      </c>
      <c r="C15" s="3" t="s">
        <v>14</v>
      </c>
      <c r="D15" s="3" t="s">
        <v>23</v>
      </c>
      <c r="E15" s="3">
        <v>75</v>
      </c>
      <c r="F15" s="23">
        <f>IF(ISERROR(AVERAGE(Judge1:Judge10!F15))," ",AVERAGE(Judge1:Judge10!F15))</f>
        <v>65</v>
      </c>
      <c r="G15" s="23">
        <f>IF(ISERROR(AVERAGE(Judge1:Judge10!G15))," ",AVERAGE(Judge1:Judge10!G15))</f>
        <v>65</v>
      </c>
      <c r="H15" s="23">
        <f>IF(ISERROR(AVERAGE(Judge1:Judge10!H15))," ",AVERAGE(Judge1:Judge10!H15))</f>
        <v>65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3">
        <v>40918</v>
      </c>
      <c r="B16" s="13">
        <v>101255</v>
      </c>
      <c r="C16" s="3" t="s">
        <v>14</v>
      </c>
      <c r="D16" s="3" t="s">
        <v>24</v>
      </c>
      <c r="E16" s="3">
        <v>75</v>
      </c>
      <c r="F16" s="23">
        <f>IF(ISERROR(AVERAGE(Judge1:Judge10!F16))," ",AVERAGE(Judge1:Judge10!F16))</f>
        <v>61.666666666666664</v>
      </c>
      <c r="G16" s="23">
        <f>IF(ISERROR(AVERAGE(Judge1:Judge10!G16))," ",AVERAGE(Judge1:Judge10!G16))</f>
        <v>66.66666666666667</v>
      </c>
      <c r="H16" s="23">
        <f>IF(ISERROR(AVERAGE(Judge1:Judge10!H16))," ",AVERAGE(Judge1:Judge10!H16))</f>
        <v>65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">
      <c r="A17" s="13">
        <v>40918</v>
      </c>
      <c r="B17" s="13">
        <v>101256</v>
      </c>
      <c r="C17" s="3" t="s">
        <v>14</v>
      </c>
      <c r="D17" s="3" t="s">
        <v>25</v>
      </c>
      <c r="E17" s="3">
        <v>50</v>
      </c>
      <c r="F17" s="23">
        <f>IF(ISERROR(AVERAGE(Judge1:Judge10!F17))," ",AVERAGE(Judge1:Judge10!F17))</f>
        <v>46.666666666666664</v>
      </c>
      <c r="G17" s="23">
        <f>IF(ISERROR(AVERAGE(Judge1:Judge10!G17))," ",AVERAGE(Judge1:Judge10!G17))</f>
        <v>46.666666666666664</v>
      </c>
      <c r="H17" s="23">
        <f>IF(ISERROR(AVERAGE(Judge1:Judge10!H17))," ",AVERAGE(Judge1:Judge10!H17))</f>
        <v>45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">
      <c r="A18" s="13">
        <v>40918</v>
      </c>
      <c r="B18" s="13">
        <v>101257</v>
      </c>
      <c r="C18" s="14" t="s">
        <v>26</v>
      </c>
      <c r="D18" s="14" t="s">
        <v>27</v>
      </c>
      <c r="E18" s="14">
        <v>-50</v>
      </c>
      <c r="F18" s="24" t="str">
        <f>IF(ISERROR(AVERAGE(Judge1:Judge10!F18))," ",AVERAGE(Judge1:Judge10!F18))</f>
        <v> </v>
      </c>
      <c r="G18" s="24" t="str">
        <f>IF(ISERROR(AVERAGE(Judge1:Judge10!G18))," ",AVERAGE(Judge1:Judge10!G18))</f>
        <v> </v>
      </c>
      <c r="H18" s="24">
        <f>IF(ISERROR(AVERAGE(Judge1:Judge10!H18))," ",AVERAGE(Judge1:Judge10!H18))</f>
        <v>-20</v>
      </c>
      <c r="I18" s="15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">
      <c r="A19" s="13">
        <v>40918</v>
      </c>
      <c r="B19" s="13">
        <v>101258</v>
      </c>
      <c r="C19" s="14" t="s">
        <v>26</v>
      </c>
      <c r="D19" s="14" t="s">
        <v>28</v>
      </c>
      <c r="E19" s="14">
        <v>-10</v>
      </c>
      <c r="F19" s="24" t="str">
        <f>IF(ISERROR(AVERAGE(Judge1:Judge10!F19))," ",AVERAGE(Judge1:Judge10!F19))</f>
        <v> </v>
      </c>
      <c r="G19" s="24" t="str">
        <f>IF(ISERROR(AVERAGE(Judge1:Judge10!G19))," ",AVERAGE(Judge1:Judge10!G19))</f>
        <v> </v>
      </c>
      <c r="H19" s="24" t="str">
        <f>IF(ISERROR(AVERAGE(Judge1:Judge10!H19))," ",AVERAGE(Judge1:Judge10!H19))</f>
        <v> </v>
      </c>
      <c r="I19" s="15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">
      <c r="A20" s="13">
        <v>40918</v>
      </c>
      <c r="B20" s="13">
        <v>101259</v>
      </c>
      <c r="C20" s="14" t="s">
        <v>26</v>
      </c>
      <c r="D20" s="14" t="s">
        <v>29</v>
      </c>
      <c r="E20" s="14">
        <v>-50</v>
      </c>
      <c r="F20" s="24" t="str">
        <f>IF(ISERROR(AVERAGE(Judge1:Judge10!F20))," ",AVERAGE(Judge1:Judge10!F20))</f>
        <v> </v>
      </c>
      <c r="G20" s="24" t="str">
        <f>IF(ISERROR(AVERAGE(Judge1:Judge10!G20))," ",AVERAGE(Judge1:Judge10!G20))</f>
        <v> </v>
      </c>
      <c r="H20" s="24" t="str">
        <f>IF(ISERROR(AVERAGE(Judge1:Judge10!H20))," ",AVERAGE(Judge1:Judge10!H20))</f>
        <v> </v>
      </c>
      <c r="I20" s="15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">
      <c r="A21" s="13">
        <v>40918</v>
      </c>
      <c r="B21" s="13">
        <v>101260</v>
      </c>
      <c r="C21" s="14" t="s">
        <v>26</v>
      </c>
      <c r="D21" s="14" t="s">
        <v>30</v>
      </c>
      <c r="E21" s="14">
        <v>-50</v>
      </c>
      <c r="F21" s="24" t="str">
        <f>IF(ISERROR(AVERAGE(Judge1:Judge10!F21))," ",AVERAGE(Judge1:Judge10!F21))</f>
        <v> </v>
      </c>
      <c r="G21" s="24" t="str">
        <f>IF(ISERROR(AVERAGE(Judge1:Judge10!G21))," ",AVERAGE(Judge1:Judge10!G21))</f>
        <v> </v>
      </c>
      <c r="H21" s="24" t="str">
        <f>IF(ISERROR(AVERAGE(Judge1:Judge10!H21))," ",AVERAGE(Judge1:Judge10!H21))</f>
        <v> </v>
      </c>
      <c r="I21" s="15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">
      <c r="C23" t="s">
        <v>31</v>
      </c>
      <c r="E23">
        <f>SUMIF($E$6:$E$21,"&gt;0")</f>
        <v>1000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">
      <c r="C24" t="s">
        <v>32</v>
      </c>
      <c r="F24" s="16">
        <f>SUM($F$7:$F$21)</f>
        <v>701.6666666666665</v>
      </c>
      <c r="G24" s="16">
        <f>SUM($G$7:$G$21)</f>
        <v>703.3333333333333</v>
      </c>
      <c r="H24" s="16">
        <f>SUM($H$7:$H$21)</f>
        <v>640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4:78" ht="12">
      <c r="D25" t="s">
        <v>34</v>
      </c>
      <c r="E25" t="s">
        <v>35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">
      <c r="C26" s="1" t="s">
        <v>33</v>
      </c>
      <c r="D26" s="17">
        <f>LARGE($F$24:$H$24,1)</f>
        <v>703.3333333333333</v>
      </c>
      <c r="E26">
        <f>INDEX($F$6:$H$6,MATCH($D$26,$F$24:$H$24,0))</f>
        <v>1480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ht="12">
      <c r="C27" t="s">
        <v>36</v>
      </c>
      <c r="D27" s="18">
        <f>LARGE($F$24:$H$24,2)</f>
        <v>701.6666666666665</v>
      </c>
      <c r="E27">
        <f>INDEX($F$6:$H$6,MATCH($D$27,$F$24:$H$24,0))</f>
        <v>1461</v>
      </c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ht="12">
      <c r="C28" t="s">
        <v>37</v>
      </c>
      <c r="D28" s="19">
        <f>LARGE($F$24:$H$24,3)</f>
        <v>640</v>
      </c>
      <c r="E28">
        <f>INDEX($F$6:$H$6,MATCH($D$28,$F$24:$H$24,0))</f>
        <v>1653</v>
      </c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ht="12">
      <c r="C29" t="s">
        <v>38</v>
      </c>
      <c r="D29" s="20" t="e">
        <f>LARGE($F$24:$H$24,4)</f>
        <v>#NUM!</v>
      </c>
      <c r="E29" t="e">
        <f>INDEX($F$6:$H$6,MATCH($D$29,$F$24:$H$24,0))</f>
        <v>#NUM!</v>
      </c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 ht="12">
      <c r="C30" t="s">
        <v>39</v>
      </c>
      <c r="D30" s="21" t="e">
        <f>LARGE($F$24:$H$24,5)</f>
        <v>#NUM!</v>
      </c>
      <c r="E30" t="e">
        <f>INDEX($F$6:$H$6,MATCH($D$30,$F$24:$H$24,0))</f>
        <v>#NUM!</v>
      </c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priority="1" dxfId="3" operator="greaterThan" stopIfTrue="1">
      <formula>Totals!$E$7</formula>
    </cfRule>
    <cfRule type="cellIs" priority="2" dxfId="11" operator="equal" stopIfTrue="1">
      <formula>""</formula>
    </cfRule>
  </conditionalFormatting>
  <conditionalFormatting sqref="E8:H8">
    <cfRule type="cellIs" priority="3" dxfId="3" operator="greaterThan" stopIfTrue="1">
      <formula>Totals!$E$8</formula>
    </cfRule>
    <cfRule type="cellIs" priority="4" dxfId="11" operator="equal" stopIfTrue="1">
      <formula>""</formula>
    </cfRule>
  </conditionalFormatting>
  <conditionalFormatting sqref="E9:H9">
    <cfRule type="cellIs" priority="5" dxfId="3" operator="greaterThan" stopIfTrue="1">
      <formula>Totals!$E$9</formula>
    </cfRule>
    <cfRule type="cellIs" priority="6" dxfId="11" operator="equal" stopIfTrue="1">
      <formula>""</formula>
    </cfRule>
  </conditionalFormatting>
  <conditionalFormatting sqref="E10:H10">
    <cfRule type="cellIs" priority="7" dxfId="3" operator="greaterThan" stopIfTrue="1">
      <formula>Totals!$E$10</formula>
    </cfRule>
    <cfRule type="cellIs" priority="8" dxfId="11" operator="equal" stopIfTrue="1">
      <formula>""</formula>
    </cfRule>
  </conditionalFormatting>
  <conditionalFormatting sqref="E11:H11">
    <cfRule type="cellIs" priority="9" dxfId="3" operator="greaterThan" stopIfTrue="1">
      <formula>Totals!$E$11</formula>
    </cfRule>
    <cfRule type="cellIs" priority="10" dxfId="11" operator="equal" stopIfTrue="1">
      <formula>""</formula>
    </cfRule>
  </conditionalFormatting>
  <conditionalFormatting sqref="E12:H12">
    <cfRule type="cellIs" priority="11" dxfId="3" operator="greaterThan" stopIfTrue="1">
      <formula>Totals!$E$12</formula>
    </cfRule>
    <cfRule type="cellIs" priority="12" dxfId="11" operator="equal" stopIfTrue="1">
      <formula>""</formula>
    </cfRule>
  </conditionalFormatting>
  <conditionalFormatting sqref="E13:H13">
    <cfRule type="cellIs" priority="13" dxfId="3" operator="greaterThan" stopIfTrue="1">
      <formula>Totals!$E$13</formula>
    </cfRule>
    <cfRule type="cellIs" priority="14" dxfId="11" operator="equal" stopIfTrue="1">
      <formula>""</formula>
    </cfRule>
  </conditionalFormatting>
  <conditionalFormatting sqref="E14:H14">
    <cfRule type="cellIs" priority="15" dxfId="3" operator="greaterThan" stopIfTrue="1">
      <formula>Totals!$E$14</formula>
    </cfRule>
    <cfRule type="cellIs" priority="16" dxfId="11" operator="equal" stopIfTrue="1">
      <formula>""</formula>
    </cfRule>
  </conditionalFormatting>
  <conditionalFormatting sqref="E15:H15">
    <cfRule type="cellIs" priority="17" dxfId="3" operator="greaterThan" stopIfTrue="1">
      <formula>Totals!$E$15</formula>
    </cfRule>
    <cfRule type="cellIs" priority="18" dxfId="11" operator="equal" stopIfTrue="1">
      <formula>""</formula>
    </cfRule>
  </conditionalFormatting>
  <conditionalFormatting sqref="E16:H16">
    <cfRule type="cellIs" priority="19" dxfId="3" operator="greaterThan" stopIfTrue="1">
      <formula>Totals!$E$16</formula>
    </cfRule>
    <cfRule type="cellIs" priority="20" dxfId="11" operator="equal" stopIfTrue="1">
      <formula>""</formula>
    </cfRule>
  </conditionalFormatting>
  <conditionalFormatting sqref="E17:H17">
    <cfRule type="cellIs" priority="21" dxfId="3" operator="greaterThan" stopIfTrue="1">
      <formula>Totals!$E$17</formula>
    </cfRule>
    <cfRule type="cellIs" priority="22" dxfId="11" operator="equal" stopIfTrue="1">
      <formula>""</formula>
    </cfRule>
  </conditionalFormatting>
  <conditionalFormatting sqref="E18:H18">
    <cfRule type="cellIs" priority="23" dxfId="3" operator="lessThan" stopIfTrue="1">
      <formula>Totals!$E$18</formula>
    </cfRule>
    <cfRule type="cellIs" priority="24" dxfId="3" operator="greaterThan" stopIfTrue="1">
      <formula>0</formula>
    </cfRule>
  </conditionalFormatting>
  <conditionalFormatting sqref="E19:H19">
    <cfRule type="cellIs" priority="25" dxfId="3" operator="lessThan" stopIfTrue="1">
      <formula>Totals!$E$19</formula>
    </cfRule>
    <cfRule type="cellIs" priority="26" dxfId="3" operator="greaterThan" stopIfTrue="1">
      <formula>0</formula>
    </cfRule>
  </conditionalFormatting>
  <conditionalFormatting sqref="E20:H20">
    <cfRule type="cellIs" priority="27" dxfId="3" operator="lessThan" stopIfTrue="1">
      <formula>Totals!$E$20</formula>
    </cfRule>
    <cfRule type="cellIs" priority="28" dxfId="3" operator="greaterThan" stopIfTrue="1">
      <formula>0</formula>
    </cfRule>
  </conditionalFormatting>
  <conditionalFormatting sqref="E21:H21">
    <cfRule type="cellIs" priority="29" dxfId="3" operator="lessThan" stopIfTrue="1">
      <formula>Totals!$E$21</formula>
    </cfRule>
    <cfRule type="cellIs" priority="30" dxfId="3" operator="greaterThan" stopIfTrue="1">
      <formula>0</formula>
    </cfRule>
  </conditionalFormatting>
  <conditionalFormatting sqref="C24:H24">
    <cfRule type="cellIs" priority="31" dxfId="2" operator="equal" stopIfTrue="1">
      <formula>Totals!$D$26</formula>
    </cfRule>
    <cfRule type="cellIs" priority="32" dxfId="1" operator="equal" stopIfTrue="1">
      <formula>Totals!$D$27</formula>
    </cfRule>
    <cfRule type="cellIs" priority="33" dxfId="0" operator="equal" stopIfTrue="1">
      <formula>Totals!$D$28</formula>
    </cfRule>
    <cfRule type="cellIs" priority="34" dxfId="396" operator="equal" stopIfTrue="1">
      <formula>$D$29</formula>
    </cfRule>
    <cfRule type="cellIs" priority="35" dxfId="397" operator="equal" stopIfTrue="1">
      <formula>$D$30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40</v>
      </c>
    </row>
    <row r="6" spans="1:9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1461</v>
      </c>
      <c r="G6" s="1">
        <v>1480</v>
      </c>
      <c r="H6" s="1">
        <v>1653</v>
      </c>
      <c r="I6" s="1"/>
    </row>
    <row r="7" spans="1:78" ht="12">
      <c r="A7" s="13">
        <v>40918</v>
      </c>
      <c r="B7" s="13">
        <v>101246</v>
      </c>
      <c r="C7" s="12" t="s">
        <v>14</v>
      </c>
      <c r="D7" s="3" t="s">
        <v>15</v>
      </c>
      <c r="E7" s="3">
        <v>200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40918</v>
      </c>
      <c r="B8" s="13">
        <v>101247</v>
      </c>
      <c r="C8" s="3" t="s">
        <v>14</v>
      </c>
      <c r="D8" s="3" t="s">
        <v>16</v>
      </c>
      <c r="E8" s="3">
        <v>200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40918</v>
      </c>
      <c r="B9" s="13">
        <v>101248</v>
      </c>
      <c r="C9" s="3" t="s">
        <v>14</v>
      </c>
      <c r="D9" s="3" t="s">
        <v>17</v>
      </c>
      <c r="E9" s="3">
        <v>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40918</v>
      </c>
      <c r="B10" s="13">
        <v>101249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40918</v>
      </c>
      <c r="B11" s="13">
        <v>101250</v>
      </c>
      <c r="C11" s="3" t="s">
        <v>14</v>
      </c>
      <c r="D11" s="3" t="s">
        <v>19</v>
      </c>
      <c r="E11" s="3">
        <v>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40918</v>
      </c>
      <c r="B12" s="13">
        <v>101251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40918</v>
      </c>
      <c r="B13" s="13">
        <v>101252</v>
      </c>
      <c r="C13" s="3" t="s">
        <v>14</v>
      </c>
      <c r="D13" s="3" t="s">
        <v>21</v>
      </c>
      <c r="E13" s="3">
        <v>75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40918</v>
      </c>
      <c r="B14" s="13">
        <v>101253</v>
      </c>
      <c r="C14" s="3" t="s">
        <v>14</v>
      </c>
      <c r="D14" s="3" t="s">
        <v>22</v>
      </c>
      <c r="E14" s="3">
        <v>75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3">
        <v>40918</v>
      </c>
      <c r="B15" s="13">
        <v>101254</v>
      </c>
      <c r="C15" s="3" t="s">
        <v>14</v>
      </c>
      <c r="D15" s="3" t="s">
        <v>23</v>
      </c>
      <c r="E15" s="3">
        <v>75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3">
        <v>40918</v>
      </c>
      <c r="B16" s="13">
        <v>101255</v>
      </c>
      <c r="C16" s="3" t="s">
        <v>14</v>
      </c>
      <c r="D16" s="3" t="s">
        <v>24</v>
      </c>
      <c r="E16" s="3">
        <v>75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">
      <c r="A17" s="13">
        <v>40918</v>
      </c>
      <c r="B17" s="13">
        <v>101256</v>
      </c>
      <c r="C17" s="3" t="s">
        <v>14</v>
      </c>
      <c r="D17" s="3" t="s">
        <v>25</v>
      </c>
      <c r="E17" s="3">
        <v>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">
      <c r="A18" s="13">
        <v>40918</v>
      </c>
      <c r="B18" s="13">
        <v>101257</v>
      </c>
      <c r="C18" s="14" t="s">
        <v>26</v>
      </c>
      <c r="D18" s="14" t="s">
        <v>27</v>
      </c>
      <c r="E18" s="14">
        <v>-50</v>
      </c>
      <c r="F18" s="15"/>
      <c r="G18" s="15"/>
      <c r="H18" s="15"/>
      <c r="I18" s="15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">
      <c r="A19" s="13">
        <v>40918</v>
      </c>
      <c r="B19" s="13">
        <v>101258</v>
      </c>
      <c r="C19" s="14" t="s">
        <v>26</v>
      </c>
      <c r="D19" s="14" t="s">
        <v>28</v>
      </c>
      <c r="E19" s="14">
        <v>-10</v>
      </c>
      <c r="F19" s="15"/>
      <c r="G19" s="15"/>
      <c r="H19" s="15"/>
      <c r="I19" s="15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">
      <c r="A20" s="13">
        <v>40918</v>
      </c>
      <c r="B20" s="13">
        <v>101259</v>
      </c>
      <c r="C20" s="14" t="s">
        <v>26</v>
      </c>
      <c r="D20" s="14" t="s">
        <v>29</v>
      </c>
      <c r="E20" s="14">
        <v>-50</v>
      </c>
      <c r="F20" s="15"/>
      <c r="G20" s="15"/>
      <c r="H20" s="15"/>
      <c r="I20" s="15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">
      <c r="A21" s="13">
        <v>40918</v>
      </c>
      <c r="B21" s="13">
        <v>101260</v>
      </c>
      <c r="C21" s="14" t="s">
        <v>26</v>
      </c>
      <c r="D21" s="14" t="s">
        <v>30</v>
      </c>
      <c r="E21" s="14">
        <v>-50</v>
      </c>
      <c r="F21" s="15"/>
      <c r="G21" s="15"/>
      <c r="H21" s="15"/>
      <c r="I21" s="15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">
      <c r="C23" t="s">
        <v>31</v>
      </c>
      <c r="E23">
        <f>SUMIF($E$6:$E$21,"&gt;0")</f>
        <v>1000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">
      <c r="C24" t="s">
        <v>32</v>
      </c>
      <c r="F24" s="16">
        <f>SUM($F$7:$F$21)</f>
        <v>0</v>
      </c>
      <c r="G24" s="16">
        <f>SUM($G$7:$G$21)</f>
        <v>0</v>
      </c>
      <c r="H24" s="16">
        <f>SUM($H$7:$H$21)</f>
        <v>0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4:78" ht="12">
      <c r="D25" t="s">
        <v>34</v>
      </c>
      <c r="E25" t="s">
        <v>35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priority="1" dxfId="3" operator="greaterThan" stopIfTrue="1">
      <formula>Judge9!$E$7</formula>
    </cfRule>
    <cfRule type="cellIs" priority="2" dxfId="11" operator="equal" stopIfTrue="1">
      <formula>""</formula>
    </cfRule>
  </conditionalFormatting>
  <conditionalFormatting sqref="E8:H8">
    <cfRule type="cellIs" priority="3" dxfId="3" operator="greaterThan" stopIfTrue="1">
      <formula>Judge9!$E$8</formula>
    </cfRule>
    <cfRule type="cellIs" priority="4" dxfId="11" operator="equal" stopIfTrue="1">
      <formula>""</formula>
    </cfRule>
  </conditionalFormatting>
  <conditionalFormatting sqref="E9:H9">
    <cfRule type="cellIs" priority="5" dxfId="3" operator="greaterThan" stopIfTrue="1">
      <formula>Judge9!$E$9</formula>
    </cfRule>
    <cfRule type="cellIs" priority="6" dxfId="11" operator="equal" stopIfTrue="1">
      <formula>""</formula>
    </cfRule>
  </conditionalFormatting>
  <conditionalFormatting sqref="E10:H10">
    <cfRule type="cellIs" priority="7" dxfId="3" operator="greaterThan" stopIfTrue="1">
      <formula>Judge9!$E$10</formula>
    </cfRule>
    <cfRule type="cellIs" priority="8" dxfId="11" operator="equal" stopIfTrue="1">
      <formula>""</formula>
    </cfRule>
  </conditionalFormatting>
  <conditionalFormatting sqref="E11:H11">
    <cfRule type="cellIs" priority="9" dxfId="3" operator="greaterThan" stopIfTrue="1">
      <formula>Judge9!$E$11</formula>
    </cfRule>
    <cfRule type="cellIs" priority="10" dxfId="11" operator="equal" stopIfTrue="1">
      <formula>""</formula>
    </cfRule>
  </conditionalFormatting>
  <conditionalFormatting sqref="E12:H12">
    <cfRule type="cellIs" priority="11" dxfId="3" operator="greaterThan" stopIfTrue="1">
      <formula>Judge9!$E$12</formula>
    </cfRule>
    <cfRule type="cellIs" priority="12" dxfId="11" operator="equal" stopIfTrue="1">
      <formula>""</formula>
    </cfRule>
  </conditionalFormatting>
  <conditionalFormatting sqref="E13:H13">
    <cfRule type="cellIs" priority="13" dxfId="3" operator="greaterThan" stopIfTrue="1">
      <formula>Judge9!$E$13</formula>
    </cfRule>
    <cfRule type="cellIs" priority="14" dxfId="11" operator="equal" stopIfTrue="1">
      <formula>""</formula>
    </cfRule>
  </conditionalFormatting>
  <conditionalFormatting sqref="E14:H14">
    <cfRule type="cellIs" priority="15" dxfId="3" operator="greaterThan" stopIfTrue="1">
      <formula>Judge9!$E$14</formula>
    </cfRule>
    <cfRule type="cellIs" priority="16" dxfId="11" operator="equal" stopIfTrue="1">
      <formula>""</formula>
    </cfRule>
  </conditionalFormatting>
  <conditionalFormatting sqref="E15:H15">
    <cfRule type="cellIs" priority="17" dxfId="3" operator="greaterThan" stopIfTrue="1">
      <formula>Judge9!$E$15</formula>
    </cfRule>
    <cfRule type="cellIs" priority="18" dxfId="11" operator="equal" stopIfTrue="1">
      <formula>""</formula>
    </cfRule>
  </conditionalFormatting>
  <conditionalFormatting sqref="E16:H16">
    <cfRule type="cellIs" priority="19" dxfId="3" operator="greaterThan" stopIfTrue="1">
      <formula>Judge9!$E$16</formula>
    </cfRule>
    <cfRule type="cellIs" priority="20" dxfId="11" operator="equal" stopIfTrue="1">
      <formula>""</formula>
    </cfRule>
  </conditionalFormatting>
  <conditionalFormatting sqref="E17:H17">
    <cfRule type="cellIs" priority="21" dxfId="3" operator="greaterThan" stopIfTrue="1">
      <formula>Judge9!$E$17</formula>
    </cfRule>
    <cfRule type="cellIs" priority="22" dxfId="11" operator="equal" stopIfTrue="1">
      <formula>""</formula>
    </cfRule>
  </conditionalFormatting>
  <conditionalFormatting sqref="E18:H18">
    <cfRule type="cellIs" priority="23" dxfId="3" operator="lessThan" stopIfTrue="1">
      <formula>Judge9!$E$18</formula>
    </cfRule>
    <cfRule type="cellIs" priority="24" dxfId="3" operator="greaterThan" stopIfTrue="1">
      <formula>0</formula>
    </cfRule>
  </conditionalFormatting>
  <conditionalFormatting sqref="E19:H19">
    <cfRule type="cellIs" priority="25" dxfId="3" operator="lessThan" stopIfTrue="1">
      <formula>Judge9!$E$19</formula>
    </cfRule>
    <cfRule type="cellIs" priority="26" dxfId="3" operator="greaterThan" stopIfTrue="1">
      <formula>0</formula>
    </cfRule>
  </conditionalFormatting>
  <conditionalFormatting sqref="E20:H20">
    <cfRule type="cellIs" priority="27" dxfId="3" operator="lessThan" stopIfTrue="1">
      <formula>Judge9!$E$20</formula>
    </cfRule>
    <cfRule type="cellIs" priority="28" dxfId="3" operator="greaterThan" stopIfTrue="1">
      <formula>0</formula>
    </cfRule>
  </conditionalFormatting>
  <conditionalFormatting sqref="E21:H21">
    <cfRule type="cellIs" priority="29" dxfId="3" operator="lessThan" stopIfTrue="1">
      <formula>Judge9!$E$21</formula>
    </cfRule>
    <cfRule type="cellIs" priority="30" dxfId="3" operator="greaterThan" stopIfTrue="1">
      <formula>0</formula>
    </cfRule>
  </conditionalFormatting>
  <conditionalFormatting sqref="C24:H24">
    <cfRule type="cellIs" priority="31" dxfId="2" operator="equal" stopIfTrue="1">
      <formula>Judge9!$D$26</formula>
    </cfRule>
    <cfRule type="cellIs" priority="32" dxfId="1" operator="equal" stopIfTrue="1">
      <formula>Judge9!$D$27</formula>
    </cfRule>
    <cfRule type="cellIs" priority="33" dxfId="0" operator="equal" stopIfTrue="1">
      <formula>Judge9!$D$28</formula>
    </cfRule>
    <cfRule type="cellIs" priority="34" dxfId="396" operator="equal" stopIfTrue="1">
      <formula>$D$29</formula>
    </cfRule>
    <cfRule type="cellIs" priority="35" dxfId="397" operator="equal" stopIfTrue="1">
      <formula>$D$30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40</v>
      </c>
    </row>
    <row r="6" spans="1:9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1461</v>
      </c>
      <c r="G6" s="1">
        <v>1480</v>
      </c>
      <c r="H6" s="1">
        <v>1653</v>
      </c>
      <c r="I6" s="1"/>
    </row>
    <row r="7" spans="1:78" ht="12">
      <c r="A7" s="13">
        <v>40918</v>
      </c>
      <c r="B7" s="13">
        <v>101246</v>
      </c>
      <c r="C7" s="12" t="s">
        <v>14</v>
      </c>
      <c r="D7" s="3" t="s">
        <v>15</v>
      </c>
      <c r="E7" s="3">
        <v>200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40918</v>
      </c>
      <c r="B8" s="13">
        <v>101247</v>
      </c>
      <c r="C8" s="3" t="s">
        <v>14</v>
      </c>
      <c r="D8" s="3" t="s">
        <v>16</v>
      </c>
      <c r="E8" s="3">
        <v>200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40918</v>
      </c>
      <c r="B9" s="13">
        <v>101248</v>
      </c>
      <c r="C9" s="3" t="s">
        <v>14</v>
      </c>
      <c r="D9" s="3" t="s">
        <v>17</v>
      </c>
      <c r="E9" s="3">
        <v>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40918</v>
      </c>
      <c r="B10" s="13">
        <v>101249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40918</v>
      </c>
      <c r="B11" s="13">
        <v>101250</v>
      </c>
      <c r="C11" s="3" t="s">
        <v>14</v>
      </c>
      <c r="D11" s="3" t="s">
        <v>19</v>
      </c>
      <c r="E11" s="3">
        <v>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40918</v>
      </c>
      <c r="B12" s="13">
        <v>101251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40918</v>
      </c>
      <c r="B13" s="13">
        <v>101252</v>
      </c>
      <c r="C13" s="3" t="s">
        <v>14</v>
      </c>
      <c r="D13" s="3" t="s">
        <v>21</v>
      </c>
      <c r="E13" s="3">
        <v>75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40918</v>
      </c>
      <c r="B14" s="13">
        <v>101253</v>
      </c>
      <c r="C14" s="3" t="s">
        <v>14</v>
      </c>
      <c r="D14" s="3" t="s">
        <v>22</v>
      </c>
      <c r="E14" s="3">
        <v>75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3">
        <v>40918</v>
      </c>
      <c r="B15" s="13">
        <v>101254</v>
      </c>
      <c r="C15" s="3" t="s">
        <v>14</v>
      </c>
      <c r="D15" s="3" t="s">
        <v>23</v>
      </c>
      <c r="E15" s="3">
        <v>75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3">
        <v>40918</v>
      </c>
      <c r="B16" s="13">
        <v>101255</v>
      </c>
      <c r="C16" s="3" t="s">
        <v>14</v>
      </c>
      <c r="D16" s="3" t="s">
        <v>24</v>
      </c>
      <c r="E16" s="3">
        <v>75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">
      <c r="A17" s="13">
        <v>40918</v>
      </c>
      <c r="B17" s="13">
        <v>101256</v>
      </c>
      <c r="C17" s="3" t="s">
        <v>14</v>
      </c>
      <c r="D17" s="3" t="s">
        <v>25</v>
      </c>
      <c r="E17" s="3">
        <v>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">
      <c r="A18" s="13">
        <v>40918</v>
      </c>
      <c r="B18" s="13">
        <v>101257</v>
      </c>
      <c r="C18" s="14" t="s">
        <v>26</v>
      </c>
      <c r="D18" s="14" t="s">
        <v>27</v>
      </c>
      <c r="E18" s="14">
        <v>-50</v>
      </c>
      <c r="F18" s="15"/>
      <c r="G18" s="15"/>
      <c r="H18" s="15"/>
      <c r="I18" s="15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">
      <c r="A19" s="13">
        <v>40918</v>
      </c>
      <c r="B19" s="13">
        <v>101258</v>
      </c>
      <c r="C19" s="14" t="s">
        <v>26</v>
      </c>
      <c r="D19" s="14" t="s">
        <v>28</v>
      </c>
      <c r="E19" s="14">
        <v>-10</v>
      </c>
      <c r="F19" s="15"/>
      <c r="G19" s="15"/>
      <c r="H19" s="15"/>
      <c r="I19" s="15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">
      <c r="A20" s="13">
        <v>40918</v>
      </c>
      <c r="B20" s="13">
        <v>101259</v>
      </c>
      <c r="C20" s="14" t="s">
        <v>26</v>
      </c>
      <c r="D20" s="14" t="s">
        <v>29</v>
      </c>
      <c r="E20" s="14">
        <v>-50</v>
      </c>
      <c r="F20" s="15"/>
      <c r="G20" s="15"/>
      <c r="H20" s="15"/>
      <c r="I20" s="15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">
      <c r="A21" s="13">
        <v>40918</v>
      </c>
      <c r="B21" s="13">
        <v>101260</v>
      </c>
      <c r="C21" s="14" t="s">
        <v>26</v>
      </c>
      <c r="D21" s="14" t="s">
        <v>30</v>
      </c>
      <c r="E21" s="14">
        <v>-50</v>
      </c>
      <c r="F21" s="15"/>
      <c r="G21" s="15"/>
      <c r="H21" s="15"/>
      <c r="I21" s="15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">
      <c r="C23" t="s">
        <v>31</v>
      </c>
      <c r="E23">
        <f>SUMIF($E$6:$E$21,"&gt;0")</f>
        <v>1000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">
      <c r="C24" t="s">
        <v>32</v>
      </c>
      <c r="F24" s="16">
        <f>SUM($F$7:$F$21)</f>
        <v>0</v>
      </c>
      <c r="G24" s="16">
        <f>SUM($G$7:$G$21)</f>
        <v>0</v>
      </c>
      <c r="H24" s="16">
        <f>SUM($H$7:$H$21)</f>
        <v>0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4:78" ht="12">
      <c r="D25" t="s">
        <v>34</v>
      </c>
      <c r="E25" t="s">
        <v>35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priority="1" dxfId="3" operator="greaterThan" stopIfTrue="1">
      <formula>Judge10!$E$7</formula>
    </cfRule>
    <cfRule type="cellIs" priority="2" dxfId="11" operator="equal" stopIfTrue="1">
      <formula>""</formula>
    </cfRule>
  </conditionalFormatting>
  <conditionalFormatting sqref="E8:H8">
    <cfRule type="cellIs" priority="3" dxfId="3" operator="greaterThan" stopIfTrue="1">
      <formula>Judge10!$E$8</formula>
    </cfRule>
    <cfRule type="cellIs" priority="4" dxfId="11" operator="equal" stopIfTrue="1">
      <formula>""</formula>
    </cfRule>
  </conditionalFormatting>
  <conditionalFormatting sqref="E9:H9">
    <cfRule type="cellIs" priority="5" dxfId="3" operator="greaterThan" stopIfTrue="1">
      <formula>Judge10!$E$9</formula>
    </cfRule>
    <cfRule type="cellIs" priority="6" dxfId="11" operator="equal" stopIfTrue="1">
      <formula>""</formula>
    </cfRule>
  </conditionalFormatting>
  <conditionalFormatting sqref="E10:H10">
    <cfRule type="cellIs" priority="7" dxfId="3" operator="greaterThan" stopIfTrue="1">
      <formula>Judge10!$E$10</formula>
    </cfRule>
    <cfRule type="cellIs" priority="8" dxfId="11" operator="equal" stopIfTrue="1">
      <formula>""</formula>
    </cfRule>
  </conditionalFormatting>
  <conditionalFormatting sqref="E11:H11">
    <cfRule type="cellIs" priority="9" dxfId="3" operator="greaterThan" stopIfTrue="1">
      <formula>Judge10!$E$11</formula>
    </cfRule>
    <cfRule type="cellIs" priority="10" dxfId="11" operator="equal" stopIfTrue="1">
      <formula>""</formula>
    </cfRule>
  </conditionalFormatting>
  <conditionalFormatting sqref="E12:H12">
    <cfRule type="cellIs" priority="11" dxfId="3" operator="greaterThan" stopIfTrue="1">
      <formula>Judge10!$E$12</formula>
    </cfRule>
    <cfRule type="cellIs" priority="12" dxfId="11" operator="equal" stopIfTrue="1">
      <formula>""</formula>
    </cfRule>
  </conditionalFormatting>
  <conditionalFormatting sqref="E13:H13">
    <cfRule type="cellIs" priority="13" dxfId="3" operator="greaterThan" stopIfTrue="1">
      <formula>Judge10!$E$13</formula>
    </cfRule>
    <cfRule type="cellIs" priority="14" dxfId="11" operator="equal" stopIfTrue="1">
      <formula>""</formula>
    </cfRule>
  </conditionalFormatting>
  <conditionalFormatting sqref="E14:H14">
    <cfRule type="cellIs" priority="15" dxfId="3" operator="greaterThan" stopIfTrue="1">
      <formula>Judge10!$E$14</formula>
    </cfRule>
    <cfRule type="cellIs" priority="16" dxfId="11" operator="equal" stopIfTrue="1">
      <formula>""</formula>
    </cfRule>
  </conditionalFormatting>
  <conditionalFormatting sqref="E15:H15">
    <cfRule type="cellIs" priority="17" dxfId="3" operator="greaterThan" stopIfTrue="1">
      <formula>Judge10!$E$15</formula>
    </cfRule>
    <cfRule type="cellIs" priority="18" dxfId="11" operator="equal" stopIfTrue="1">
      <formula>""</formula>
    </cfRule>
  </conditionalFormatting>
  <conditionalFormatting sqref="E16:H16">
    <cfRule type="cellIs" priority="19" dxfId="3" operator="greaterThan" stopIfTrue="1">
      <formula>Judge10!$E$16</formula>
    </cfRule>
    <cfRule type="cellIs" priority="20" dxfId="11" operator="equal" stopIfTrue="1">
      <formula>""</formula>
    </cfRule>
  </conditionalFormatting>
  <conditionalFormatting sqref="E17:H17">
    <cfRule type="cellIs" priority="21" dxfId="3" operator="greaterThan" stopIfTrue="1">
      <formula>Judge10!$E$17</formula>
    </cfRule>
    <cfRule type="cellIs" priority="22" dxfId="11" operator="equal" stopIfTrue="1">
      <formula>""</formula>
    </cfRule>
  </conditionalFormatting>
  <conditionalFormatting sqref="E18:H18">
    <cfRule type="cellIs" priority="23" dxfId="3" operator="lessThan" stopIfTrue="1">
      <formula>Judge10!$E$18</formula>
    </cfRule>
    <cfRule type="cellIs" priority="24" dxfId="3" operator="greaterThan" stopIfTrue="1">
      <formula>0</formula>
    </cfRule>
  </conditionalFormatting>
  <conditionalFormatting sqref="E19:H19">
    <cfRule type="cellIs" priority="25" dxfId="3" operator="lessThan" stopIfTrue="1">
      <formula>Judge10!$E$19</formula>
    </cfRule>
    <cfRule type="cellIs" priority="26" dxfId="3" operator="greaterThan" stopIfTrue="1">
      <formula>0</formula>
    </cfRule>
  </conditionalFormatting>
  <conditionalFormatting sqref="E20:H20">
    <cfRule type="cellIs" priority="27" dxfId="3" operator="lessThan" stopIfTrue="1">
      <formula>Judge10!$E$20</formula>
    </cfRule>
    <cfRule type="cellIs" priority="28" dxfId="3" operator="greaterThan" stopIfTrue="1">
      <formula>0</formula>
    </cfRule>
  </conditionalFormatting>
  <conditionalFormatting sqref="E21:H21">
    <cfRule type="cellIs" priority="29" dxfId="3" operator="lessThan" stopIfTrue="1">
      <formula>Judge10!$E$21</formula>
    </cfRule>
    <cfRule type="cellIs" priority="30" dxfId="3" operator="greaterThan" stopIfTrue="1">
      <formula>0</formula>
    </cfRule>
  </conditionalFormatting>
  <conditionalFormatting sqref="C24:H24">
    <cfRule type="cellIs" priority="31" dxfId="2" operator="equal" stopIfTrue="1">
      <formula>Judge10!$D$26</formula>
    </cfRule>
    <cfRule type="cellIs" priority="32" dxfId="1" operator="equal" stopIfTrue="1">
      <formula>Judge10!$D$27</formula>
    </cfRule>
    <cfRule type="cellIs" priority="33" dxfId="0" operator="equal" stopIfTrue="1">
      <formula>Judge10!$D$28</formula>
    </cfRule>
    <cfRule type="cellIs" priority="34" dxfId="396" operator="equal" stopIfTrue="1">
      <formula>$D$29</formula>
    </cfRule>
    <cfRule type="cellIs" priority="35" dxfId="397" operator="equal" stopIfTrue="1">
      <formula>$D$30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" sqref="G2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1" ht="12.75">
      <c r="F1" s="22" t="s">
        <v>42</v>
      </c>
    </row>
    <row r="2" spans="4:7" ht="18">
      <c r="D2" s="4" t="s">
        <v>1</v>
      </c>
      <c r="G2" s="22"/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40</v>
      </c>
    </row>
    <row r="6" spans="1:9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5">
        <v>1461</v>
      </c>
      <c r="G6" s="25">
        <v>1480</v>
      </c>
      <c r="H6" s="25">
        <v>1653</v>
      </c>
      <c r="I6" s="1"/>
    </row>
    <row r="7" spans="1:78" ht="27.75">
      <c r="A7" s="13">
        <v>40918</v>
      </c>
      <c r="B7" s="13">
        <v>101246</v>
      </c>
      <c r="C7" s="12" t="s">
        <v>14</v>
      </c>
      <c r="D7" s="3" t="s">
        <v>15</v>
      </c>
      <c r="E7" s="3">
        <v>200</v>
      </c>
      <c r="F7" s="26"/>
      <c r="G7" s="26"/>
      <c r="H7" s="26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27.75">
      <c r="A8" s="13">
        <v>40918</v>
      </c>
      <c r="B8" s="13">
        <v>101247</v>
      </c>
      <c r="C8" s="3" t="s">
        <v>14</v>
      </c>
      <c r="D8" s="3" t="s">
        <v>16</v>
      </c>
      <c r="E8" s="3">
        <v>200</v>
      </c>
      <c r="F8" s="26"/>
      <c r="G8" s="26"/>
      <c r="H8" s="26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27.75">
      <c r="A9" s="13">
        <v>40918</v>
      </c>
      <c r="B9" s="13">
        <v>101248</v>
      </c>
      <c r="C9" s="3" t="s">
        <v>14</v>
      </c>
      <c r="D9" s="3" t="s">
        <v>17</v>
      </c>
      <c r="E9" s="3">
        <v>50</v>
      </c>
      <c r="F9" s="26"/>
      <c r="G9" s="26"/>
      <c r="H9" s="26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27.75">
      <c r="A10" s="13">
        <v>40918</v>
      </c>
      <c r="B10" s="13">
        <v>101249</v>
      </c>
      <c r="C10" s="3" t="s">
        <v>14</v>
      </c>
      <c r="D10" s="3" t="s">
        <v>18</v>
      </c>
      <c r="E10" s="3">
        <v>50</v>
      </c>
      <c r="F10" s="26"/>
      <c r="G10" s="26"/>
      <c r="H10" s="26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27.75">
      <c r="A11" s="13">
        <v>40918</v>
      </c>
      <c r="B11" s="13">
        <v>101250</v>
      </c>
      <c r="C11" s="3" t="s">
        <v>14</v>
      </c>
      <c r="D11" s="3" t="s">
        <v>19</v>
      </c>
      <c r="E11" s="3">
        <v>50</v>
      </c>
      <c r="F11" s="26"/>
      <c r="G11" s="26"/>
      <c r="H11" s="26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27.75">
      <c r="A12" s="13">
        <v>40918</v>
      </c>
      <c r="B12" s="13">
        <v>101251</v>
      </c>
      <c r="C12" s="3" t="s">
        <v>14</v>
      </c>
      <c r="D12" s="3" t="s">
        <v>20</v>
      </c>
      <c r="E12" s="3">
        <v>100</v>
      </c>
      <c r="F12" s="26"/>
      <c r="G12" s="26"/>
      <c r="H12" s="26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27.75">
      <c r="A13" s="13">
        <v>40918</v>
      </c>
      <c r="B13" s="13">
        <v>101252</v>
      </c>
      <c r="C13" s="3" t="s">
        <v>14</v>
      </c>
      <c r="D13" s="3" t="s">
        <v>21</v>
      </c>
      <c r="E13" s="3">
        <v>75</v>
      </c>
      <c r="F13" s="26"/>
      <c r="G13" s="26"/>
      <c r="H13" s="26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27.75">
      <c r="A14" s="13">
        <v>40918</v>
      </c>
      <c r="B14" s="13">
        <v>101253</v>
      </c>
      <c r="C14" s="3" t="s">
        <v>14</v>
      </c>
      <c r="D14" s="3" t="s">
        <v>22</v>
      </c>
      <c r="E14" s="3">
        <v>75</v>
      </c>
      <c r="F14" s="26"/>
      <c r="G14" s="26"/>
      <c r="H14" s="26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27.75">
      <c r="A15" s="13">
        <v>40918</v>
      </c>
      <c r="B15" s="13">
        <v>101254</v>
      </c>
      <c r="C15" s="3" t="s">
        <v>14</v>
      </c>
      <c r="D15" s="3" t="s">
        <v>23</v>
      </c>
      <c r="E15" s="3">
        <v>75</v>
      </c>
      <c r="F15" s="26"/>
      <c r="G15" s="26"/>
      <c r="H15" s="26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27.75">
      <c r="A16" s="13">
        <v>40918</v>
      </c>
      <c r="B16" s="13">
        <v>101255</v>
      </c>
      <c r="C16" s="3" t="s">
        <v>14</v>
      </c>
      <c r="D16" s="3" t="s">
        <v>24</v>
      </c>
      <c r="E16" s="3">
        <v>75</v>
      </c>
      <c r="F16" s="26"/>
      <c r="G16" s="26"/>
      <c r="H16" s="26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27.75">
      <c r="A17" s="13">
        <v>40918</v>
      </c>
      <c r="B17" s="13">
        <v>101256</v>
      </c>
      <c r="C17" s="3" t="s">
        <v>14</v>
      </c>
      <c r="D17" s="3" t="s">
        <v>25</v>
      </c>
      <c r="E17" s="3">
        <v>50</v>
      </c>
      <c r="F17" s="26"/>
      <c r="G17" s="26"/>
      <c r="H17" s="26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27.75">
      <c r="A18" s="13">
        <v>40918</v>
      </c>
      <c r="B18" s="13">
        <v>101257</v>
      </c>
      <c r="C18" s="14" t="s">
        <v>26</v>
      </c>
      <c r="D18" s="14" t="s">
        <v>27</v>
      </c>
      <c r="E18" s="14">
        <v>-50</v>
      </c>
      <c r="F18" s="26"/>
      <c r="G18" s="26"/>
      <c r="H18" s="26"/>
      <c r="I18" s="15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27.75">
      <c r="A19" s="13">
        <v>40918</v>
      </c>
      <c r="B19" s="13">
        <v>101258</v>
      </c>
      <c r="C19" s="14" t="s">
        <v>26</v>
      </c>
      <c r="D19" s="14" t="s">
        <v>28</v>
      </c>
      <c r="E19" s="14">
        <v>-10</v>
      </c>
      <c r="F19" s="26"/>
      <c r="G19" s="26"/>
      <c r="H19" s="26"/>
      <c r="I19" s="15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27.75">
      <c r="A20" s="13">
        <v>40918</v>
      </c>
      <c r="B20" s="13">
        <v>101259</v>
      </c>
      <c r="C20" s="14" t="s">
        <v>26</v>
      </c>
      <c r="D20" s="14" t="s">
        <v>29</v>
      </c>
      <c r="E20" s="14">
        <v>-50</v>
      </c>
      <c r="F20" s="26"/>
      <c r="G20" s="26"/>
      <c r="H20" s="26"/>
      <c r="I20" s="15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27.75">
      <c r="A21" s="13">
        <v>40918</v>
      </c>
      <c r="B21" s="13">
        <v>101260</v>
      </c>
      <c r="C21" s="14" t="s">
        <v>26</v>
      </c>
      <c r="D21" s="14" t="s">
        <v>30</v>
      </c>
      <c r="E21" s="14">
        <v>-50</v>
      </c>
      <c r="F21" s="26"/>
      <c r="G21" s="26"/>
      <c r="H21" s="26"/>
      <c r="I21" s="15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">
      <c r="C23" t="s">
        <v>31</v>
      </c>
      <c r="E23">
        <f>SUMIF($E$6:$E$21,"&gt;0")</f>
        <v>1000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">
      <c r="C24" t="s">
        <v>32</v>
      </c>
      <c r="F24" s="16">
        <f>SUM($F$7:$F$21)</f>
        <v>0</v>
      </c>
      <c r="G24" s="16">
        <f>SUM($G$7:$G$21)</f>
        <v>0</v>
      </c>
      <c r="H24" s="16">
        <f>SUM($H$7:$H$21)</f>
        <v>0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4:78" ht="12">
      <c r="D25" t="s">
        <v>34</v>
      </c>
      <c r="E25" t="s">
        <v>35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">
      <c r="C26" s="1" t="s">
        <v>33</v>
      </c>
      <c r="D26" s="17">
        <f>LARGE($F$24:$H$24,1)</f>
        <v>0</v>
      </c>
      <c r="E26">
        <f>INDEX($F$6:$H$6,MATCH($D$26,$F$24:$H$24,0))</f>
        <v>1461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ht="12">
      <c r="C27" t="s">
        <v>36</v>
      </c>
      <c r="D27" s="18">
        <f>LARGE($F$24:$H$24,2)</f>
        <v>0</v>
      </c>
      <c r="E27">
        <f>INDEX($F$6:$H$6,MATCH($D$27,$F$24:$H$24,0))</f>
        <v>1461</v>
      </c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ht="12">
      <c r="C28" t="s">
        <v>37</v>
      </c>
      <c r="D28" s="19">
        <f>LARGE($F$24:$H$24,3)</f>
        <v>0</v>
      </c>
      <c r="E28">
        <f>INDEX($F$6:$H$6,MATCH($D$28,$F$24:$H$24,0))</f>
        <v>1461</v>
      </c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ht="12">
      <c r="C29" t="s">
        <v>38</v>
      </c>
      <c r="D29" s="20" t="e">
        <f>LARGE($F$24:$H$24,4)</f>
        <v>#NUM!</v>
      </c>
      <c r="E29" t="e">
        <f>INDEX($F$6:$H$6,MATCH($D$29,$F$24:$H$24,0))</f>
        <v>#NUM!</v>
      </c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 ht="12">
      <c r="C30" t="s">
        <v>39</v>
      </c>
      <c r="D30" s="21" t="e">
        <f>LARGE($F$24:$H$24,5)</f>
        <v>#NUM!</v>
      </c>
      <c r="E30" t="e">
        <f>INDEX($F$6:$H$6,MATCH($D$30,$F$24:$H$24,0))</f>
        <v>#NUM!</v>
      </c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/>
  <conditionalFormatting sqref="E7">
    <cfRule type="cellIs" priority="1" dxfId="3" operator="greaterThan" stopIfTrue="1">
      <formula>Printable!$E$7</formula>
    </cfRule>
    <cfRule type="cellIs" priority="2" dxfId="11" operator="equal" stopIfTrue="1">
      <formula>""</formula>
    </cfRule>
  </conditionalFormatting>
  <conditionalFormatting sqref="E8">
    <cfRule type="cellIs" priority="3" dxfId="3" operator="greaterThan" stopIfTrue="1">
      <formula>Printable!$E$8</formula>
    </cfRule>
    <cfRule type="cellIs" priority="4" dxfId="11" operator="equal" stopIfTrue="1">
      <formula>""</formula>
    </cfRule>
  </conditionalFormatting>
  <conditionalFormatting sqref="E9">
    <cfRule type="cellIs" priority="5" dxfId="3" operator="greaterThan" stopIfTrue="1">
      <formula>Printable!$E$9</formula>
    </cfRule>
    <cfRule type="cellIs" priority="6" dxfId="11" operator="equal" stopIfTrue="1">
      <formula>""</formula>
    </cfRule>
  </conditionalFormatting>
  <conditionalFormatting sqref="E10">
    <cfRule type="cellIs" priority="7" dxfId="3" operator="greaterThan" stopIfTrue="1">
      <formula>Printable!$E$10</formula>
    </cfRule>
    <cfRule type="cellIs" priority="8" dxfId="11" operator="equal" stopIfTrue="1">
      <formula>""</formula>
    </cfRule>
  </conditionalFormatting>
  <conditionalFormatting sqref="E11">
    <cfRule type="cellIs" priority="9" dxfId="3" operator="greaterThan" stopIfTrue="1">
      <formula>Printable!$E$11</formula>
    </cfRule>
    <cfRule type="cellIs" priority="10" dxfId="11" operator="equal" stopIfTrue="1">
      <formula>""</formula>
    </cfRule>
  </conditionalFormatting>
  <conditionalFormatting sqref="E12">
    <cfRule type="cellIs" priority="11" dxfId="3" operator="greaterThan" stopIfTrue="1">
      <formula>Printable!$E$12</formula>
    </cfRule>
    <cfRule type="cellIs" priority="12" dxfId="11" operator="equal" stopIfTrue="1">
      <formula>""</formula>
    </cfRule>
  </conditionalFormatting>
  <conditionalFormatting sqref="E13">
    <cfRule type="cellIs" priority="13" dxfId="3" operator="greaterThan" stopIfTrue="1">
      <formula>Printable!$E$13</formula>
    </cfRule>
    <cfRule type="cellIs" priority="14" dxfId="11" operator="equal" stopIfTrue="1">
      <formula>""</formula>
    </cfRule>
  </conditionalFormatting>
  <conditionalFormatting sqref="E14">
    <cfRule type="cellIs" priority="15" dxfId="3" operator="greaterThan" stopIfTrue="1">
      <formula>Printable!$E$14</formula>
    </cfRule>
    <cfRule type="cellIs" priority="16" dxfId="11" operator="equal" stopIfTrue="1">
      <formula>""</formula>
    </cfRule>
  </conditionalFormatting>
  <conditionalFormatting sqref="E15">
    <cfRule type="cellIs" priority="17" dxfId="3" operator="greaterThan" stopIfTrue="1">
      <formula>Printable!$E$15</formula>
    </cfRule>
    <cfRule type="cellIs" priority="18" dxfId="11" operator="equal" stopIfTrue="1">
      <formula>""</formula>
    </cfRule>
  </conditionalFormatting>
  <conditionalFormatting sqref="E16">
    <cfRule type="cellIs" priority="19" dxfId="3" operator="greaterThan" stopIfTrue="1">
      <formula>Printable!$E$16</formula>
    </cfRule>
    <cfRule type="cellIs" priority="20" dxfId="11" operator="equal" stopIfTrue="1">
      <formula>""</formula>
    </cfRule>
  </conditionalFormatting>
  <conditionalFormatting sqref="E17">
    <cfRule type="cellIs" priority="21" dxfId="3" operator="greaterThan" stopIfTrue="1">
      <formula>Printable!$E$17</formula>
    </cfRule>
    <cfRule type="cellIs" priority="22" dxfId="11" operator="equal" stopIfTrue="1">
      <formula>""</formula>
    </cfRule>
  </conditionalFormatting>
  <conditionalFormatting sqref="E18">
    <cfRule type="cellIs" priority="23" dxfId="3" operator="lessThan" stopIfTrue="1">
      <formula>Printable!$E$18</formula>
    </cfRule>
    <cfRule type="cellIs" priority="24" dxfId="3" operator="greaterThan" stopIfTrue="1">
      <formula>0</formula>
    </cfRule>
  </conditionalFormatting>
  <conditionalFormatting sqref="E19">
    <cfRule type="cellIs" priority="25" dxfId="3" operator="lessThan" stopIfTrue="1">
      <formula>Printable!$E$19</formula>
    </cfRule>
    <cfRule type="cellIs" priority="26" dxfId="3" operator="greaterThan" stopIfTrue="1">
      <formula>0</formula>
    </cfRule>
  </conditionalFormatting>
  <conditionalFormatting sqref="E20">
    <cfRule type="cellIs" priority="27" dxfId="3" operator="lessThan" stopIfTrue="1">
      <formula>Printable!$E$20</formula>
    </cfRule>
    <cfRule type="cellIs" priority="28" dxfId="3" operator="greaterThan" stopIfTrue="1">
      <formula>0</formula>
    </cfRule>
  </conditionalFormatting>
  <conditionalFormatting sqref="E21">
    <cfRule type="cellIs" priority="29" dxfId="3" operator="lessThan" stopIfTrue="1">
      <formula>Printable!$E$21</formula>
    </cfRule>
    <cfRule type="cellIs" priority="30" dxfId="3" operator="greaterThan" stopIfTrue="1">
      <formula>0</formula>
    </cfRule>
  </conditionalFormatting>
  <conditionalFormatting sqref="C24:H24">
    <cfRule type="cellIs" priority="31" dxfId="2" operator="equal" stopIfTrue="1">
      <formula>Printable!$D$26</formula>
    </cfRule>
    <cfRule type="cellIs" priority="32" dxfId="1" operator="equal" stopIfTrue="1">
      <formula>Printable!$D$27</formula>
    </cfRule>
    <cfRule type="cellIs" priority="33" dxfId="0" operator="equal" stopIfTrue="1">
      <formula>Printable!$D$28</formula>
    </cfRule>
    <cfRule type="cellIs" priority="34" dxfId="396" operator="equal" stopIfTrue="1">
      <formula>$D$29</formula>
    </cfRule>
    <cfRule type="cellIs" priority="35" dxfId="397" operator="equal" stopIfTrue="1">
      <formula>$D$30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12" sqref="G12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40</v>
      </c>
    </row>
    <row r="6" spans="1:9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1461</v>
      </c>
      <c r="G6" s="1">
        <v>1480</v>
      </c>
      <c r="H6" s="1">
        <v>1653</v>
      </c>
      <c r="I6" s="1"/>
    </row>
    <row r="7" spans="1:78" ht="12">
      <c r="A7" s="13">
        <v>40918</v>
      </c>
      <c r="B7" s="13">
        <v>101246</v>
      </c>
      <c r="C7" s="12" t="s">
        <v>14</v>
      </c>
      <c r="D7" s="3" t="s">
        <v>15</v>
      </c>
      <c r="E7" s="3">
        <v>200</v>
      </c>
      <c r="F7" s="9">
        <v>150</v>
      </c>
      <c r="G7" s="9">
        <v>190</v>
      </c>
      <c r="H7" s="9">
        <v>180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40918</v>
      </c>
      <c r="B8" s="13">
        <v>101247</v>
      </c>
      <c r="C8" s="3" t="s">
        <v>14</v>
      </c>
      <c r="D8" s="3" t="s">
        <v>16</v>
      </c>
      <c r="E8" s="3">
        <v>200</v>
      </c>
      <c r="F8" s="9">
        <v>150</v>
      </c>
      <c r="G8" s="9">
        <v>180</v>
      </c>
      <c r="H8" s="9">
        <v>180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40918</v>
      </c>
      <c r="B9" s="13">
        <v>101248</v>
      </c>
      <c r="C9" s="3" t="s">
        <v>14</v>
      </c>
      <c r="D9" s="3" t="s">
        <v>17</v>
      </c>
      <c r="E9" s="3">
        <v>50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40918</v>
      </c>
      <c r="B10" s="13">
        <v>101249</v>
      </c>
      <c r="C10" s="3" t="s">
        <v>14</v>
      </c>
      <c r="D10" s="3" t="s">
        <v>18</v>
      </c>
      <c r="E10" s="3">
        <v>50</v>
      </c>
      <c r="F10" s="9">
        <v>50</v>
      </c>
      <c r="G10" s="9">
        <v>50</v>
      </c>
      <c r="H10" s="9">
        <v>50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40918</v>
      </c>
      <c r="B11" s="13">
        <v>101250</v>
      </c>
      <c r="C11" s="3" t="s">
        <v>14</v>
      </c>
      <c r="D11" s="3" t="s">
        <v>19</v>
      </c>
      <c r="E11" s="3">
        <v>50</v>
      </c>
      <c r="F11" s="9">
        <v>30</v>
      </c>
      <c r="G11" s="9">
        <v>0</v>
      </c>
      <c r="H11" s="9">
        <v>0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40918</v>
      </c>
      <c r="B12" s="13">
        <v>101251</v>
      </c>
      <c r="C12" s="3" t="s">
        <v>14</v>
      </c>
      <c r="D12" s="3" t="s">
        <v>20</v>
      </c>
      <c r="E12" s="3">
        <v>100</v>
      </c>
      <c r="F12" s="9">
        <v>40</v>
      </c>
      <c r="G12" s="9">
        <v>40</v>
      </c>
      <c r="H12" s="9">
        <v>30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40918</v>
      </c>
      <c r="B13" s="13">
        <v>101252</v>
      </c>
      <c r="C13" s="3" t="s">
        <v>14</v>
      </c>
      <c r="D13" s="3" t="s">
        <v>21</v>
      </c>
      <c r="E13" s="3">
        <v>75</v>
      </c>
      <c r="F13" s="9">
        <v>65</v>
      </c>
      <c r="G13" s="9">
        <v>45</v>
      </c>
      <c r="H13" s="9">
        <v>30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40918</v>
      </c>
      <c r="B14" s="13">
        <v>101253</v>
      </c>
      <c r="C14" s="3" t="s">
        <v>14</v>
      </c>
      <c r="D14" s="3" t="s">
        <v>22</v>
      </c>
      <c r="E14" s="3">
        <v>75</v>
      </c>
      <c r="F14" s="9">
        <v>65</v>
      </c>
      <c r="G14" s="9">
        <v>60</v>
      </c>
      <c r="H14" s="9">
        <v>70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3">
        <v>40918</v>
      </c>
      <c r="B15" s="13">
        <v>101254</v>
      </c>
      <c r="C15" s="3" t="s">
        <v>14</v>
      </c>
      <c r="D15" s="3" t="s">
        <v>23</v>
      </c>
      <c r="E15" s="3">
        <v>75</v>
      </c>
      <c r="F15" s="9">
        <v>65</v>
      </c>
      <c r="G15" s="9">
        <v>60</v>
      </c>
      <c r="H15" s="9">
        <v>65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3">
        <v>40918</v>
      </c>
      <c r="B16" s="13">
        <v>101255</v>
      </c>
      <c r="C16" s="3" t="s">
        <v>14</v>
      </c>
      <c r="D16" s="3" t="s">
        <v>24</v>
      </c>
      <c r="E16" s="3">
        <v>75</v>
      </c>
      <c r="F16" s="9">
        <v>65</v>
      </c>
      <c r="G16" s="9">
        <v>60</v>
      </c>
      <c r="H16" s="9">
        <v>65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">
      <c r="A17" s="13">
        <v>40918</v>
      </c>
      <c r="B17" s="13">
        <v>101256</v>
      </c>
      <c r="C17" s="3" t="s">
        <v>14</v>
      </c>
      <c r="D17" s="3" t="s">
        <v>25</v>
      </c>
      <c r="E17" s="3">
        <v>50</v>
      </c>
      <c r="F17" s="9">
        <v>40</v>
      </c>
      <c r="G17" s="9">
        <v>40</v>
      </c>
      <c r="H17" s="9">
        <v>40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">
      <c r="A18" s="13">
        <v>40918</v>
      </c>
      <c r="B18" s="13">
        <v>101257</v>
      </c>
      <c r="C18" s="14" t="s">
        <v>26</v>
      </c>
      <c r="D18" s="14" t="s">
        <v>27</v>
      </c>
      <c r="E18" s="14">
        <v>-50</v>
      </c>
      <c r="F18" s="15"/>
      <c r="G18" s="15"/>
      <c r="H18" s="15"/>
      <c r="I18" s="15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">
      <c r="A19" s="13">
        <v>40918</v>
      </c>
      <c r="B19" s="13">
        <v>101258</v>
      </c>
      <c r="C19" s="14" t="s">
        <v>26</v>
      </c>
      <c r="D19" s="14" t="s">
        <v>28</v>
      </c>
      <c r="E19" s="14">
        <v>-10</v>
      </c>
      <c r="F19" s="15"/>
      <c r="G19" s="15"/>
      <c r="H19" s="15"/>
      <c r="I19" s="15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">
      <c r="A20" s="13">
        <v>40918</v>
      </c>
      <c r="B20" s="13">
        <v>101259</v>
      </c>
      <c r="C20" s="14" t="s">
        <v>26</v>
      </c>
      <c r="D20" s="14" t="s">
        <v>29</v>
      </c>
      <c r="E20" s="14">
        <v>-50</v>
      </c>
      <c r="F20" s="15"/>
      <c r="G20" s="15"/>
      <c r="H20" s="15"/>
      <c r="I20" s="15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">
      <c r="A21" s="13">
        <v>40918</v>
      </c>
      <c r="B21" s="13">
        <v>101260</v>
      </c>
      <c r="C21" s="14" t="s">
        <v>26</v>
      </c>
      <c r="D21" s="14" t="s">
        <v>30</v>
      </c>
      <c r="E21" s="14">
        <v>-50</v>
      </c>
      <c r="F21" s="15"/>
      <c r="G21" s="15"/>
      <c r="H21" s="15"/>
      <c r="I21" s="15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">
      <c r="C23" t="s">
        <v>31</v>
      </c>
      <c r="E23">
        <f>SUMIF($E$6:$E$21,"&gt;0")</f>
        <v>1000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">
      <c r="C24" t="s">
        <v>32</v>
      </c>
      <c r="F24" s="16">
        <f>SUM($F$7:$F$21)</f>
        <v>720</v>
      </c>
      <c r="G24" s="16">
        <f>SUM($G$7:$G$21)</f>
        <v>725</v>
      </c>
      <c r="H24" s="16">
        <f>SUM($H$7:$H$21)</f>
        <v>710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4:78" ht="12">
      <c r="D25" t="s">
        <v>34</v>
      </c>
      <c r="E25" t="s">
        <v>35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priority="1" dxfId="3" operator="greaterThan" stopIfTrue="1">
      <formula>Judge1!$E$7</formula>
    </cfRule>
    <cfRule type="cellIs" priority="2" dxfId="11" operator="equal" stopIfTrue="1">
      <formula>""</formula>
    </cfRule>
  </conditionalFormatting>
  <conditionalFormatting sqref="E8:H8">
    <cfRule type="cellIs" priority="3" dxfId="3" operator="greaterThan" stopIfTrue="1">
      <formula>Judge1!$E$8</formula>
    </cfRule>
    <cfRule type="cellIs" priority="4" dxfId="11" operator="equal" stopIfTrue="1">
      <formula>""</formula>
    </cfRule>
  </conditionalFormatting>
  <conditionalFormatting sqref="E9:H9">
    <cfRule type="cellIs" priority="5" dxfId="3" operator="greaterThan" stopIfTrue="1">
      <formula>Judge1!$E$9</formula>
    </cfRule>
    <cfRule type="cellIs" priority="6" dxfId="11" operator="equal" stopIfTrue="1">
      <formula>""</formula>
    </cfRule>
  </conditionalFormatting>
  <conditionalFormatting sqref="E10:H10">
    <cfRule type="cellIs" priority="7" dxfId="3" operator="greaterThan" stopIfTrue="1">
      <formula>Judge1!$E$10</formula>
    </cfRule>
    <cfRule type="cellIs" priority="8" dxfId="11" operator="equal" stopIfTrue="1">
      <formula>""</formula>
    </cfRule>
  </conditionalFormatting>
  <conditionalFormatting sqref="E11:H11">
    <cfRule type="cellIs" priority="9" dxfId="3" operator="greaterThan" stopIfTrue="1">
      <formula>Judge1!$E$11</formula>
    </cfRule>
    <cfRule type="cellIs" priority="10" dxfId="11" operator="equal" stopIfTrue="1">
      <formula>""</formula>
    </cfRule>
  </conditionalFormatting>
  <conditionalFormatting sqref="E12:H12">
    <cfRule type="cellIs" priority="11" dxfId="3" operator="greaterThan" stopIfTrue="1">
      <formula>Judge1!$E$12</formula>
    </cfRule>
    <cfRule type="cellIs" priority="12" dxfId="11" operator="equal" stopIfTrue="1">
      <formula>""</formula>
    </cfRule>
  </conditionalFormatting>
  <conditionalFormatting sqref="E13:H13">
    <cfRule type="cellIs" priority="13" dxfId="3" operator="greaterThan" stopIfTrue="1">
      <formula>Judge1!$E$13</formula>
    </cfRule>
    <cfRule type="cellIs" priority="14" dxfId="11" operator="equal" stopIfTrue="1">
      <formula>""</formula>
    </cfRule>
  </conditionalFormatting>
  <conditionalFormatting sqref="E14:H14">
    <cfRule type="cellIs" priority="15" dxfId="3" operator="greaterThan" stopIfTrue="1">
      <formula>Judge1!$E$14</formula>
    </cfRule>
    <cfRule type="cellIs" priority="16" dxfId="11" operator="equal" stopIfTrue="1">
      <formula>""</formula>
    </cfRule>
  </conditionalFormatting>
  <conditionalFormatting sqref="E15:H15">
    <cfRule type="cellIs" priority="17" dxfId="3" operator="greaterThan" stopIfTrue="1">
      <formula>Judge1!$E$15</formula>
    </cfRule>
    <cfRule type="cellIs" priority="18" dxfId="11" operator="equal" stopIfTrue="1">
      <formula>""</formula>
    </cfRule>
  </conditionalFormatting>
  <conditionalFormatting sqref="E16:H16">
    <cfRule type="cellIs" priority="19" dxfId="3" operator="greaterThan" stopIfTrue="1">
      <formula>Judge1!$E$16</formula>
    </cfRule>
    <cfRule type="cellIs" priority="20" dxfId="11" operator="equal" stopIfTrue="1">
      <formula>""</formula>
    </cfRule>
  </conditionalFormatting>
  <conditionalFormatting sqref="E17:H17">
    <cfRule type="cellIs" priority="21" dxfId="3" operator="greaterThan" stopIfTrue="1">
      <formula>Judge1!$E$17</formula>
    </cfRule>
    <cfRule type="cellIs" priority="22" dxfId="11" operator="equal" stopIfTrue="1">
      <formula>""</formula>
    </cfRule>
  </conditionalFormatting>
  <conditionalFormatting sqref="E18:H18">
    <cfRule type="cellIs" priority="23" dxfId="3" operator="lessThan" stopIfTrue="1">
      <formula>Judge1!$E$18</formula>
    </cfRule>
    <cfRule type="cellIs" priority="24" dxfId="3" operator="greaterThan" stopIfTrue="1">
      <formula>0</formula>
    </cfRule>
  </conditionalFormatting>
  <conditionalFormatting sqref="E19:H19">
    <cfRule type="cellIs" priority="25" dxfId="3" operator="lessThan" stopIfTrue="1">
      <formula>Judge1!$E$19</formula>
    </cfRule>
    <cfRule type="cellIs" priority="26" dxfId="3" operator="greaterThan" stopIfTrue="1">
      <formula>0</formula>
    </cfRule>
  </conditionalFormatting>
  <conditionalFormatting sqref="E20:H20">
    <cfRule type="cellIs" priority="27" dxfId="3" operator="lessThan" stopIfTrue="1">
      <formula>Judge1!$E$20</formula>
    </cfRule>
    <cfRule type="cellIs" priority="28" dxfId="3" operator="greaterThan" stopIfTrue="1">
      <formula>0</formula>
    </cfRule>
  </conditionalFormatting>
  <conditionalFormatting sqref="E21:H21">
    <cfRule type="cellIs" priority="29" dxfId="3" operator="lessThan" stopIfTrue="1">
      <formula>Judge1!$E$21</formula>
    </cfRule>
    <cfRule type="cellIs" priority="30" dxfId="3" operator="greaterThan" stopIfTrue="1">
      <formula>0</formula>
    </cfRule>
  </conditionalFormatting>
  <conditionalFormatting sqref="C24:H24">
    <cfRule type="cellIs" priority="31" dxfId="2" operator="equal" stopIfTrue="1">
      <formula>Judge1!$D$26</formula>
    </cfRule>
    <cfRule type="cellIs" priority="32" dxfId="1" operator="equal" stopIfTrue="1">
      <formula>Judge1!$D$27</formula>
    </cfRule>
    <cfRule type="cellIs" priority="33" dxfId="0" operator="equal" stopIfTrue="1">
      <formula>Judge1!$D$28</formula>
    </cfRule>
    <cfRule type="cellIs" priority="34" dxfId="396" operator="equal" stopIfTrue="1">
      <formula>$D$29</formula>
    </cfRule>
    <cfRule type="cellIs" priority="35" dxfId="397" operator="equal" stopIfTrue="1">
      <formula>$D$30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19" sqref="G19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40</v>
      </c>
    </row>
    <row r="6" spans="1:9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1461</v>
      </c>
      <c r="G6" s="1">
        <v>1480</v>
      </c>
      <c r="H6" s="1">
        <v>1653</v>
      </c>
      <c r="I6" s="1"/>
    </row>
    <row r="7" spans="1:78" ht="12">
      <c r="A7" s="13">
        <v>40918</v>
      </c>
      <c r="B7" s="13">
        <v>101246</v>
      </c>
      <c r="C7" s="12" t="s">
        <v>14</v>
      </c>
      <c r="D7" s="3" t="s">
        <v>15</v>
      </c>
      <c r="E7" s="3">
        <v>200</v>
      </c>
      <c r="F7" s="9">
        <v>185</v>
      </c>
      <c r="G7" s="9">
        <v>195</v>
      </c>
      <c r="H7" s="9">
        <v>180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40918</v>
      </c>
      <c r="B8" s="13">
        <v>101247</v>
      </c>
      <c r="C8" s="3" t="s">
        <v>14</v>
      </c>
      <c r="D8" s="3" t="s">
        <v>16</v>
      </c>
      <c r="E8" s="3">
        <v>200</v>
      </c>
      <c r="F8" s="9">
        <v>195</v>
      </c>
      <c r="G8" s="9">
        <v>175</v>
      </c>
      <c r="H8" s="9">
        <v>185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40918</v>
      </c>
      <c r="B9" s="13">
        <v>101248</v>
      </c>
      <c r="C9" s="3" t="s">
        <v>14</v>
      </c>
      <c r="D9" s="3" t="s">
        <v>17</v>
      </c>
      <c r="E9" s="3">
        <v>50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40918</v>
      </c>
      <c r="B10" s="13">
        <v>101249</v>
      </c>
      <c r="C10" s="3" t="s">
        <v>14</v>
      </c>
      <c r="D10" s="3" t="s">
        <v>18</v>
      </c>
      <c r="E10" s="3">
        <v>50</v>
      </c>
      <c r="F10" s="9">
        <v>50</v>
      </c>
      <c r="G10" s="9">
        <v>50</v>
      </c>
      <c r="H10" s="9">
        <v>50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40918</v>
      </c>
      <c r="B11" s="13">
        <v>101250</v>
      </c>
      <c r="C11" s="3" t="s">
        <v>14</v>
      </c>
      <c r="D11" s="3" t="s">
        <v>19</v>
      </c>
      <c r="E11" s="3">
        <v>50</v>
      </c>
      <c r="F11" s="9">
        <v>50</v>
      </c>
      <c r="G11" s="9">
        <v>0</v>
      </c>
      <c r="H11" s="9">
        <v>0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40918</v>
      </c>
      <c r="B12" s="13">
        <v>101251</v>
      </c>
      <c r="C12" s="3" t="s">
        <v>14</v>
      </c>
      <c r="D12" s="3" t="s">
        <v>20</v>
      </c>
      <c r="E12" s="3">
        <v>100</v>
      </c>
      <c r="F12" s="9">
        <v>40</v>
      </c>
      <c r="G12" s="9">
        <v>40</v>
      </c>
      <c r="H12" s="9">
        <v>30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40918</v>
      </c>
      <c r="B13" s="13">
        <v>101252</v>
      </c>
      <c r="C13" s="3" t="s">
        <v>14</v>
      </c>
      <c r="D13" s="3" t="s">
        <v>21</v>
      </c>
      <c r="E13" s="3">
        <v>75</v>
      </c>
      <c r="F13" s="9">
        <v>15</v>
      </c>
      <c r="G13" s="9">
        <v>15</v>
      </c>
      <c r="H13" s="9">
        <v>0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40918</v>
      </c>
      <c r="B14" s="13">
        <v>101253</v>
      </c>
      <c r="C14" s="3" t="s">
        <v>14</v>
      </c>
      <c r="D14" s="3" t="s">
        <v>22</v>
      </c>
      <c r="E14" s="3">
        <v>75</v>
      </c>
      <c r="F14" s="9">
        <v>65</v>
      </c>
      <c r="G14" s="9">
        <v>50</v>
      </c>
      <c r="H14" s="9">
        <v>70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3">
        <v>40918</v>
      </c>
      <c r="B15" s="13">
        <v>101254</v>
      </c>
      <c r="C15" s="3" t="s">
        <v>14</v>
      </c>
      <c r="D15" s="3" t="s">
        <v>23</v>
      </c>
      <c r="E15" s="3">
        <v>75</v>
      </c>
      <c r="F15" s="9">
        <v>65</v>
      </c>
      <c r="G15" s="9">
        <v>65</v>
      </c>
      <c r="H15" s="9">
        <v>65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3">
        <v>40918</v>
      </c>
      <c r="B16" s="13">
        <v>101255</v>
      </c>
      <c r="C16" s="3" t="s">
        <v>14</v>
      </c>
      <c r="D16" s="3" t="s">
        <v>24</v>
      </c>
      <c r="E16" s="3">
        <v>75</v>
      </c>
      <c r="F16" s="9">
        <v>60</v>
      </c>
      <c r="G16" s="9">
        <v>70</v>
      </c>
      <c r="H16" s="9">
        <v>65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">
      <c r="A17" s="13">
        <v>40918</v>
      </c>
      <c r="B17" s="13">
        <v>101256</v>
      </c>
      <c r="C17" s="3" t="s">
        <v>14</v>
      </c>
      <c r="D17" s="3" t="s">
        <v>25</v>
      </c>
      <c r="E17" s="3">
        <v>50</v>
      </c>
      <c r="F17" s="9">
        <v>50</v>
      </c>
      <c r="G17" s="9">
        <v>50</v>
      </c>
      <c r="H17" s="9">
        <v>50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">
      <c r="A18" s="13">
        <v>40918</v>
      </c>
      <c r="B18" s="13">
        <v>101257</v>
      </c>
      <c r="C18" s="14" t="s">
        <v>26</v>
      </c>
      <c r="D18" s="14" t="s">
        <v>27</v>
      </c>
      <c r="E18" s="14">
        <v>-50</v>
      </c>
      <c r="F18" s="15"/>
      <c r="G18" s="15"/>
      <c r="H18" s="15">
        <v>-20</v>
      </c>
      <c r="I18" s="15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">
      <c r="A19" s="13">
        <v>40918</v>
      </c>
      <c r="B19" s="13">
        <v>101258</v>
      </c>
      <c r="C19" s="14" t="s">
        <v>26</v>
      </c>
      <c r="D19" s="14" t="s">
        <v>28</v>
      </c>
      <c r="E19" s="14">
        <v>-10</v>
      </c>
      <c r="F19" s="15"/>
      <c r="G19" s="15"/>
      <c r="H19" s="15"/>
      <c r="I19" s="15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">
      <c r="A20" s="13">
        <v>40918</v>
      </c>
      <c r="B20" s="13">
        <v>101259</v>
      </c>
      <c r="C20" s="14" t="s">
        <v>26</v>
      </c>
      <c r="D20" s="14" t="s">
        <v>29</v>
      </c>
      <c r="E20" s="14">
        <v>-50</v>
      </c>
      <c r="F20" s="15"/>
      <c r="G20" s="15"/>
      <c r="H20" s="15"/>
      <c r="I20" s="15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">
      <c r="A21" s="13">
        <v>40918</v>
      </c>
      <c r="B21" s="13">
        <v>101260</v>
      </c>
      <c r="C21" s="14" t="s">
        <v>26</v>
      </c>
      <c r="D21" s="14" t="s">
        <v>30</v>
      </c>
      <c r="E21" s="14">
        <v>-50</v>
      </c>
      <c r="F21" s="15"/>
      <c r="G21" s="15"/>
      <c r="H21" s="15"/>
      <c r="I21" s="15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">
      <c r="C23" t="s">
        <v>31</v>
      </c>
      <c r="E23">
        <f>SUMIF($E$6:$E$21,"&gt;0")</f>
        <v>1000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">
      <c r="C24" t="s">
        <v>32</v>
      </c>
      <c r="F24" s="16">
        <f>SUM($F$7:$F$21)</f>
        <v>775</v>
      </c>
      <c r="G24" s="16">
        <f>SUM($G$7:$G$21)</f>
        <v>710</v>
      </c>
      <c r="H24" s="16">
        <f>SUM($H$7:$H$21)</f>
        <v>675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4:78" ht="12">
      <c r="D25" t="s">
        <v>34</v>
      </c>
      <c r="E25" t="s">
        <v>35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priority="1" dxfId="3" operator="greaterThan" stopIfTrue="1">
      <formula>Judge2!$E$7</formula>
    </cfRule>
    <cfRule type="cellIs" priority="2" dxfId="11" operator="equal" stopIfTrue="1">
      <formula>""</formula>
    </cfRule>
  </conditionalFormatting>
  <conditionalFormatting sqref="E8:H8">
    <cfRule type="cellIs" priority="3" dxfId="3" operator="greaterThan" stopIfTrue="1">
      <formula>Judge2!$E$8</formula>
    </cfRule>
    <cfRule type="cellIs" priority="4" dxfId="11" operator="equal" stopIfTrue="1">
      <formula>""</formula>
    </cfRule>
  </conditionalFormatting>
  <conditionalFormatting sqref="E9:H9">
    <cfRule type="cellIs" priority="5" dxfId="3" operator="greaterThan" stopIfTrue="1">
      <formula>Judge2!$E$9</formula>
    </cfRule>
    <cfRule type="cellIs" priority="6" dxfId="11" operator="equal" stopIfTrue="1">
      <formula>""</formula>
    </cfRule>
  </conditionalFormatting>
  <conditionalFormatting sqref="E10:H10">
    <cfRule type="cellIs" priority="7" dxfId="3" operator="greaterThan" stopIfTrue="1">
      <formula>Judge2!$E$10</formula>
    </cfRule>
    <cfRule type="cellIs" priority="8" dxfId="11" operator="equal" stopIfTrue="1">
      <formula>""</formula>
    </cfRule>
  </conditionalFormatting>
  <conditionalFormatting sqref="E11:H11">
    <cfRule type="cellIs" priority="9" dxfId="3" operator="greaterThan" stopIfTrue="1">
      <formula>Judge2!$E$11</formula>
    </cfRule>
    <cfRule type="cellIs" priority="10" dxfId="11" operator="equal" stopIfTrue="1">
      <formula>""</formula>
    </cfRule>
  </conditionalFormatting>
  <conditionalFormatting sqref="E12:H12">
    <cfRule type="cellIs" priority="11" dxfId="3" operator="greaterThan" stopIfTrue="1">
      <formula>Judge2!$E$12</formula>
    </cfRule>
    <cfRule type="cellIs" priority="12" dxfId="11" operator="equal" stopIfTrue="1">
      <formula>""</formula>
    </cfRule>
  </conditionalFormatting>
  <conditionalFormatting sqref="E13:H13">
    <cfRule type="cellIs" priority="13" dxfId="3" operator="greaterThan" stopIfTrue="1">
      <formula>Judge2!$E$13</formula>
    </cfRule>
    <cfRule type="cellIs" priority="14" dxfId="11" operator="equal" stopIfTrue="1">
      <formula>""</formula>
    </cfRule>
  </conditionalFormatting>
  <conditionalFormatting sqref="E14:H14">
    <cfRule type="cellIs" priority="15" dxfId="3" operator="greaterThan" stopIfTrue="1">
      <formula>Judge2!$E$14</formula>
    </cfRule>
    <cfRule type="cellIs" priority="16" dxfId="11" operator="equal" stopIfTrue="1">
      <formula>""</formula>
    </cfRule>
  </conditionalFormatting>
  <conditionalFormatting sqref="E15:H15">
    <cfRule type="cellIs" priority="17" dxfId="3" operator="greaterThan" stopIfTrue="1">
      <formula>Judge2!$E$15</formula>
    </cfRule>
    <cfRule type="cellIs" priority="18" dxfId="11" operator="equal" stopIfTrue="1">
      <formula>""</formula>
    </cfRule>
  </conditionalFormatting>
  <conditionalFormatting sqref="E16:H16">
    <cfRule type="cellIs" priority="19" dxfId="3" operator="greaterThan" stopIfTrue="1">
      <formula>Judge2!$E$16</formula>
    </cfRule>
    <cfRule type="cellIs" priority="20" dxfId="11" operator="equal" stopIfTrue="1">
      <formula>""</formula>
    </cfRule>
  </conditionalFormatting>
  <conditionalFormatting sqref="E17:H17">
    <cfRule type="cellIs" priority="21" dxfId="3" operator="greaterThan" stopIfTrue="1">
      <formula>Judge2!$E$17</formula>
    </cfRule>
    <cfRule type="cellIs" priority="22" dxfId="11" operator="equal" stopIfTrue="1">
      <formula>""</formula>
    </cfRule>
  </conditionalFormatting>
  <conditionalFormatting sqref="E18:H18">
    <cfRule type="cellIs" priority="23" dxfId="3" operator="lessThan" stopIfTrue="1">
      <formula>Judge2!$E$18</formula>
    </cfRule>
    <cfRule type="cellIs" priority="24" dxfId="3" operator="greaterThan" stopIfTrue="1">
      <formula>0</formula>
    </cfRule>
  </conditionalFormatting>
  <conditionalFormatting sqref="E19:H19">
    <cfRule type="cellIs" priority="25" dxfId="3" operator="lessThan" stopIfTrue="1">
      <formula>Judge2!$E$19</formula>
    </cfRule>
    <cfRule type="cellIs" priority="26" dxfId="3" operator="greaterThan" stopIfTrue="1">
      <formula>0</formula>
    </cfRule>
  </conditionalFormatting>
  <conditionalFormatting sqref="E20:H20">
    <cfRule type="cellIs" priority="27" dxfId="3" operator="lessThan" stopIfTrue="1">
      <formula>Judge2!$E$20</formula>
    </cfRule>
    <cfRule type="cellIs" priority="28" dxfId="3" operator="greaterThan" stopIfTrue="1">
      <formula>0</formula>
    </cfRule>
  </conditionalFormatting>
  <conditionalFormatting sqref="E21:H21">
    <cfRule type="cellIs" priority="29" dxfId="3" operator="lessThan" stopIfTrue="1">
      <formula>Judge2!$E$21</formula>
    </cfRule>
    <cfRule type="cellIs" priority="30" dxfId="3" operator="greaterThan" stopIfTrue="1">
      <formula>0</formula>
    </cfRule>
  </conditionalFormatting>
  <conditionalFormatting sqref="C24:H24">
    <cfRule type="cellIs" priority="31" dxfId="2" operator="equal" stopIfTrue="1">
      <formula>Judge2!$D$26</formula>
    </cfRule>
    <cfRule type="cellIs" priority="32" dxfId="1" operator="equal" stopIfTrue="1">
      <formula>Judge2!$D$27</formula>
    </cfRule>
    <cfRule type="cellIs" priority="33" dxfId="0" operator="equal" stopIfTrue="1">
      <formula>Judge2!$D$28</formula>
    </cfRule>
    <cfRule type="cellIs" priority="34" dxfId="396" operator="equal" stopIfTrue="1">
      <formula>$D$29</formula>
    </cfRule>
    <cfRule type="cellIs" priority="35" dxfId="397" operator="equal" stopIfTrue="1">
      <formula>$D$30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17" sqref="G1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40</v>
      </c>
    </row>
    <row r="6" spans="1:9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1461</v>
      </c>
      <c r="G6" s="1">
        <v>1480</v>
      </c>
      <c r="H6" s="1">
        <v>1653</v>
      </c>
      <c r="I6" s="1"/>
    </row>
    <row r="7" spans="1:78" ht="12">
      <c r="A7" s="13">
        <v>40918</v>
      </c>
      <c r="B7" s="13">
        <v>101246</v>
      </c>
      <c r="C7" s="12" t="s">
        <v>14</v>
      </c>
      <c r="D7" s="3" t="s">
        <v>15</v>
      </c>
      <c r="E7" s="3">
        <v>200</v>
      </c>
      <c r="F7" s="9">
        <v>125</v>
      </c>
      <c r="G7" s="9">
        <v>145</v>
      </c>
      <c r="H7" s="9">
        <v>145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40918</v>
      </c>
      <c r="B8" s="13">
        <v>101247</v>
      </c>
      <c r="C8" s="3" t="s">
        <v>14</v>
      </c>
      <c r="D8" s="3" t="s">
        <v>16</v>
      </c>
      <c r="E8" s="3">
        <v>200</v>
      </c>
      <c r="F8" s="9">
        <v>75</v>
      </c>
      <c r="G8" s="9">
        <v>150</v>
      </c>
      <c r="H8" s="9">
        <v>85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40918</v>
      </c>
      <c r="B9" s="13">
        <v>101248</v>
      </c>
      <c r="C9" s="3" t="s">
        <v>14</v>
      </c>
      <c r="D9" s="3" t="s">
        <v>17</v>
      </c>
      <c r="E9" s="3">
        <v>50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40918</v>
      </c>
      <c r="B10" s="13">
        <v>101249</v>
      </c>
      <c r="C10" s="3" t="s">
        <v>14</v>
      </c>
      <c r="D10" s="3" t="s">
        <v>18</v>
      </c>
      <c r="E10" s="3">
        <v>50</v>
      </c>
      <c r="F10" s="9">
        <v>50</v>
      </c>
      <c r="G10" s="9">
        <v>50</v>
      </c>
      <c r="H10" s="9">
        <v>50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40918</v>
      </c>
      <c r="B11" s="13">
        <v>101250</v>
      </c>
      <c r="C11" s="3" t="s">
        <v>14</v>
      </c>
      <c r="D11" s="3" t="s">
        <v>19</v>
      </c>
      <c r="E11" s="3">
        <v>50</v>
      </c>
      <c r="F11" s="9">
        <v>50</v>
      </c>
      <c r="G11" s="9">
        <v>0</v>
      </c>
      <c r="H11" s="9">
        <v>0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40918</v>
      </c>
      <c r="B12" s="13">
        <v>101251</v>
      </c>
      <c r="C12" s="3" t="s">
        <v>14</v>
      </c>
      <c r="D12" s="3" t="s">
        <v>20</v>
      </c>
      <c r="E12" s="3">
        <v>100</v>
      </c>
      <c r="F12" s="9">
        <v>50</v>
      </c>
      <c r="G12" s="9">
        <v>50</v>
      </c>
      <c r="H12" s="9">
        <v>50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40918</v>
      </c>
      <c r="B13" s="13">
        <v>101252</v>
      </c>
      <c r="C13" s="3" t="s">
        <v>14</v>
      </c>
      <c r="D13" s="3" t="s">
        <v>21</v>
      </c>
      <c r="E13" s="3">
        <v>75</v>
      </c>
      <c r="F13" s="9">
        <v>20</v>
      </c>
      <c r="G13" s="9">
        <v>40</v>
      </c>
      <c r="H13" s="9">
        <v>0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40918</v>
      </c>
      <c r="B14" s="13">
        <v>101253</v>
      </c>
      <c r="C14" s="3" t="s">
        <v>14</v>
      </c>
      <c r="D14" s="3" t="s">
        <v>22</v>
      </c>
      <c r="E14" s="3">
        <v>75</v>
      </c>
      <c r="F14" s="9">
        <v>65</v>
      </c>
      <c r="G14" s="9">
        <v>50</v>
      </c>
      <c r="H14" s="9">
        <v>70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3">
        <v>40918</v>
      </c>
      <c r="B15" s="13">
        <v>101254</v>
      </c>
      <c r="C15" s="3" t="s">
        <v>14</v>
      </c>
      <c r="D15" s="3" t="s">
        <v>23</v>
      </c>
      <c r="E15" s="3">
        <v>75</v>
      </c>
      <c r="F15" s="9">
        <v>65</v>
      </c>
      <c r="G15" s="9">
        <v>70</v>
      </c>
      <c r="H15" s="9">
        <v>65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3">
        <v>40918</v>
      </c>
      <c r="B16" s="13">
        <v>101255</v>
      </c>
      <c r="C16" s="3" t="s">
        <v>14</v>
      </c>
      <c r="D16" s="3" t="s">
        <v>24</v>
      </c>
      <c r="E16" s="3">
        <v>75</v>
      </c>
      <c r="F16" s="9">
        <v>60</v>
      </c>
      <c r="G16" s="9">
        <v>70</v>
      </c>
      <c r="H16" s="9">
        <v>65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">
      <c r="A17" s="13">
        <v>40918</v>
      </c>
      <c r="B17" s="13">
        <v>101256</v>
      </c>
      <c r="C17" s="3" t="s">
        <v>14</v>
      </c>
      <c r="D17" s="3" t="s">
        <v>25</v>
      </c>
      <c r="E17" s="3">
        <v>50</v>
      </c>
      <c r="F17" s="9">
        <v>50</v>
      </c>
      <c r="G17" s="9">
        <v>50</v>
      </c>
      <c r="H17" s="9">
        <v>45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">
      <c r="A18" s="13">
        <v>40918</v>
      </c>
      <c r="B18" s="13">
        <v>101257</v>
      </c>
      <c r="C18" s="14" t="s">
        <v>26</v>
      </c>
      <c r="D18" s="14" t="s">
        <v>27</v>
      </c>
      <c r="E18" s="14">
        <v>-50</v>
      </c>
      <c r="F18" s="15"/>
      <c r="G18" s="15"/>
      <c r="H18" s="15">
        <v>-20</v>
      </c>
      <c r="I18" s="15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">
      <c r="A19" s="13">
        <v>40918</v>
      </c>
      <c r="B19" s="13">
        <v>101258</v>
      </c>
      <c r="C19" s="14" t="s">
        <v>26</v>
      </c>
      <c r="D19" s="14" t="s">
        <v>28</v>
      </c>
      <c r="E19" s="14">
        <v>-10</v>
      </c>
      <c r="F19" s="15"/>
      <c r="G19" s="15"/>
      <c r="H19" s="15"/>
      <c r="I19" s="15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">
      <c r="A20" s="13">
        <v>40918</v>
      </c>
      <c r="B20" s="13">
        <v>101259</v>
      </c>
      <c r="C20" s="14" t="s">
        <v>26</v>
      </c>
      <c r="D20" s="14" t="s">
        <v>29</v>
      </c>
      <c r="E20" s="14">
        <v>-50</v>
      </c>
      <c r="F20" s="15"/>
      <c r="G20" s="15"/>
      <c r="H20" s="15"/>
      <c r="I20" s="15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">
      <c r="A21" s="13">
        <v>40918</v>
      </c>
      <c r="B21" s="13">
        <v>101260</v>
      </c>
      <c r="C21" s="14" t="s">
        <v>26</v>
      </c>
      <c r="D21" s="14" t="s">
        <v>30</v>
      </c>
      <c r="E21" s="14">
        <v>-50</v>
      </c>
      <c r="F21" s="15"/>
      <c r="G21" s="15"/>
      <c r="H21" s="15"/>
      <c r="I21" s="15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">
      <c r="C23" t="s">
        <v>31</v>
      </c>
      <c r="E23">
        <f>SUMIF($E$6:$E$21,"&gt;0")</f>
        <v>1000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">
      <c r="C24" t="s">
        <v>32</v>
      </c>
      <c r="F24" s="16">
        <f>SUM($F$7:$F$21)</f>
        <v>610</v>
      </c>
      <c r="G24" s="16">
        <f>SUM($G$7:$G$21)</f>
        <v>675</v>
      </c>
      <c r="H24" s="16">
        <f>SUM($H$7:$H$21)</f>
        <v>555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4:78" ht="12">
      <c r="D25" t="s">
        <v>34</v>
      </c>
      <c r="E25" t="s">
        <v>35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priority="1" dxfId="3" operator="greaterThan" stopIfTrue="1">
      <formula>Judge3!$E$7</formula>
    </cfRule>
    <cfRule type="cellIs" priority="2" dxfId="11" operator="equal" stopIfTrue="1">
      <formula>""</formula>
    </cfRule>
  </conditionalFormatting>
  <conditionalFormatting sqref="E8:H8">
    <cfRule type="cellIs" priority="3" dxfId="3" operator="greaterThan" stopIfTrue="1">
      <formula>Judge3!$E$8</formula>
    </cfRule>
    <cfRule type="cellIs" priority="4" dxfId="11" operator="equal" stopIfTrue="1">
      <formula>""</formula>
    </cfRule>
  </conditionalFormatting>
  <conditionalFormatting sqref="E9:H9">
    <cfRule type="cellIs" priority="5" dxfId="3" operator="greaterThan" stopIfTrue="1">
      <formula>Judge3!$E$9</formula>
    </cfRule>
    <cfRule type="cellIs" priority="6" dxfId="11" operator="equal" stopIfTrue="1">
      <formula>""</formula>
    </cfRule>
  </conditionalFormatting>
  <conditionalFormatting sqref="E10:H10">
    <cfRule type="cellIs" priority="7" dxfId="3" operator="greaterThan" stopIfTrue="1">
      <formula>Judge3!$E$10</formula>
    </cfRule>
    <cfRule type="cellIs" priority="8" dxfId="11" operator="equal" stopIfTrue="1">
      <formula>""</formula>
    </cfRule>
  </conditionalFormatting>
  <conditionalFormatting sqref="E11:H11">
    <cfRule type="cellIs" priority="9" dxfId="3" operator="greaterThan" stopIfTrue="1">
      <formula>Judge3!$E$11</formula>
    </cfRule>
    <cfRule type="cellIs" priority="10" dxfId="11" operator="equal" stopIfTrue="1">
      <formula>""</formula>
    </cfRule>
  </conditionalFormatting>
  <conditionalFormatting sqref="E12:H12">
    <cfRule type="cellIs" priority="11" dxfId="3" operator="greaterThan" stopIfTrue="1">
      <formula>Judge3!$E$12</formula>
    </cfRule>
    <cfRule type="cellIs" priority="12" dxfId="11" operator="equal" stopIfTrue="1">
      <formula>""</formula>
    </cfRule>
  </conditionalFormatting>
  <conditionalFormatting sqref="E13:H13">
    <cfRule type="cellIs" priority="13" dxfId="3" operator="greaterThan" stopIfTrue="1">
      <formula>Judge3!$E$13</formula>
    </cfRule>
    <cfRule type="cellIs" priority="14" dxfId="11" operator="equal" stopIfTrue="1">
      <formula>""</formula>
    </cfRule>
  </conditionalFormatting>
  <conditionalFormatting sqref="E14:H14">
    <cfRule type="cellIs" priority="15" dxfId="3" operator="greaterThan" stopIfTrue="1">
      <formula>Judge3!$E$14</formula>
    </cfRule>
    <cfRule type="cellIs" priority="16" dxfId="11" operator="equal" stopIfTrue="1">
      <formula>""</formula>
    </cfRule>
  </conditionalFormatting>
  <conditionalFormatting sqref="E15:H15">
    <cfRule type="cellIs" priority="17" dxfId="3" operator="greaterThan" stopIfTrue="1">
      <formula>Judge3!$E$15</formula>
    </cfRule>
    <cfRule type="cellIs" priority="18" dxfId="11" operator="equal" stopIfTrue="1">
      <formula>""</formula>
    </cfRule>
  </conditionalFormatting>
  <conditionalFormatting sqref="E16:H16">
    <cfRule type="cellIs" priority="19" dxfId="3" operator="greaterThan" stopIfTrue="1">
      <formula>Judge3!$E$16</formula>
    </cfRule>
    <cfRule type="cellIs" priority="20" dxfId="11" operator="equal" stopIfTrue="1">
      <formula>""</formula>
    </cfRule>
  </conditionalFormatting>
  <conditionalFormatting sqref="E17:H17">
    <cfRule type="cellIs" priority="21" dxfId="3" operator="greaterThan" stopIfTrue="1">
      <formula>Judge3!$E$17</formula>
    </cfRule>
    <cfRule type="cellIs" priority="22" dxfId="11" operator="equal" stopIfTrue="1">
      <formula>""</formula>
    </cfRule>
  </conditionalFormatting>
  <conditionalFormatting sqref="E18:H18">
    <cfRule type="cellIs" priority="23" dxfId="3" operator="lessThan" stopIfTrue="1">
      <formula>Judge3!$E$18</formula>
    </cfRule>
    <cfRule type="cellIs" priority="24" dxfId="3" operator="greaterThan" stopIfTrue="1">
      <formula>0</formula>
    </cfRule>
  </conditionalFormatting>
  <conditionalFormatting sqref="E19:H19">
    <cfRule type="cellIs" priority="25" dxfId="3" operator="lessThan" stopIfTrue="1">
      <formula>Judge3!$E$19</formula>
    </cfRule>
    <cfRule type="cellIs" priority="26" dxfId="3" operator="greaterThan" stopIfTrue="1">
      <formula>0</formula>
    </cfRule>
  </conditionalFormatting>
  <conditionalFormatting sqref="E20:H20">
    <cfRule type="cellIs" priority="27" dxfId="3" operator="lessThan" stopIfTrue="1">
      <formula>Judge3!$E$20</formula>
    </cfRule>
    <cfRule type="cellIs" priority="28" dxfId="3" operator="greaterThan" stopIfTrue="1">
      <formula>0</formula>
    </cfRule>
  </conditionalFormatting>
  <conditionalFormatting sqref="E21:H21">
    <cfRule type="cellIs" priority="29" dxfId="3" operator="lessThan" stopIfTrue="1">
      <formula>Judge3!$E$21</formula>
    </cfRule>
    <cfRule type="cellIs" priority="30" dxfId="3" operator="greaterThan" stopIfTrue="1">
      <formula>0</formula>
    </cfRule>
  </conditionalFormatting>
  <conditionalFormatting sqref="C24:H24">
    <cfRule type="cellIs" priority="31" dxfId="2" operator="equal" stopIfTrue="1">
      <formula>Judge3!$D$26</formula>
    </cfRule>
    <cfRule type="cellIs" priority="32" dxfId="1" operator="equal" stopIfTrue="1">
      <formula>Judge3!$D$27</formula>
    </cfRule>
    <cfRule type="cellIs" priority="33" dxfId="0" operator="equal" stopIfTrue="1">
      <formula>Judge3!$D$28</formula>
    </cfRule>
    <cfRule type="cellIs" priority="34" dxfId="396" operator="equal" stopIfTrue="1">
      <formula>$D$29</formula>
    </cfRule>
    <cfRule type="cellIs" priority="35" dxfId="397" operator="equal" stopIfTrue="1">
      <formula>$D$30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40</v>
      </c>
    </row>
    <row r="6" spans="1:9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1461</v>
      </c>
      <c r="G6" s="1">
        <v>1480</v>
      </c>
      <c r="H6" s="1">
        <v>1653</v>
      </c>
      <c r="I6" s="1"/>
    </row>
    <row r="7" spans="1:78" ht="12">
      <c r="A7" s="13">
        <v>40918</v>
      </c>
      <c r="B7" s="13">
        <v>101246</v>
      </c>
      <c r="C7" s="12" t="s">
        <v>14</v>
      </c>
      <c r="D7" s="3" t="s">
        <v>15</v>
      </c>
      <c r="E7" s="3">
        <v>200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40918</v>
      </c>
      <c r="B8" s="13">
        <v>101247</v>
      </c>
      <c r="C8" s="3" t="s">
        <v>14</v>
      </c>
      <c r="D8" s="3" t="s">
        <v>16</v>
      </c>
      <c r="E8" s="3">
        <v>200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40918</v>
      </c>
      <c r="B9" s="13">
        <v>101248</v>
      </c>
      <c r="C9" s="3" t="s">
        <v>14</v>
      </c>
      <c r="D9" s="3" t="s">
        <v>17</v>
      </c>
      <c r="E9" s="3">
        <v>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40918</v>
      </c>
      <c r="B10" s="13">
        <v>101249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40918</v>
      </c>
      <c r="B11" s="13">
        <v>101250</v>
      </c>
      <c r="C11" s="3" t="s">
        <v>14</v>
      </c>
      <c r="D11" s="3" t="s">
        <v>19</v>
      </c>
      <c r="E11" s="3">
        <v>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40918</v>
      </c>
      <c r="B12" s="13">
        <v>101251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40918</v>
      </c>
      <c r="B13" s="13">
        <v>101252</v>
      </c>
      <c r="C13" s="3" t="s">
        <v>14</v>
      </c>
      <c r="D13" s="3" t="s">
        <v>21</v>
      </c>
      <c r="E13" s="3">
        <v>75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40918</v>
      </c>
      <c r="B14" s="13">
        <v>101253</v>
      </c>
      <c r="C14" s="3" t="s">
        <v>14</v>
      </c>
      <c r="D14" s="3" t="s">
        <v>22</v>
      </c>
      <c r="E14" s="3">
        <v>75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3">
        <v>40918</v>
      </c>
      <c r="B15" s="13">
        <v>101254</v>
      </c>
      <c r="C15" s="3" t="s">
        <v>14</v>
      </c>
      <c r="D15" s="3" t="s">
        <v>23</v>
      </c>
      <c r="E15" s="3">
        <v>75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3">
        <v>40918</v>
      </c>
      <c r="B16" s="13">
        <v>101255</v>
      </c>
      <c r="C16" s="3" t="s">
        <v>14</v>
      </c>
      <c r="D16" s="3" t="s">
        <v>24</v>
      </c>
      <c r="E16" s="3">
        <v>75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">
      <c r="A17" s="13">
        <v>40918</v>
      </c>
      <c r="B17" s="13">
        <v>101256</v>
      </c>
      <c r="C17" s="3" t="s">
        <v>14</v>
      </c>
      <c r="D17" s="3" t="s">
        <v>25</v>
      </c>
      <c r="E17" s="3">
        <v>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">
      <c r="A18" s="13">
        <v>40918</v>
      </c>
      <c r="B18" s="13">
        <v>101257</v>
      </c>
      <c r="C18" s="14" t="s">
        <v>26</v>
      </c>
      <c r="D18" s="14" t="s">
        <v>27</v>
      </c>
      <c r="E18" s="14">
        <v>-50</v>
      </c>
      <c r="F18" s="15"/>
      <c r="G18" s="15"/>
      <c r="H18" s="15"/>
      <c r="I18" s="15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">
      <c r="A19" s="13">
        <v>40918</v>
      </c>
      <c r="B19" s="13">
        <v>101258</v>
      </c>
      <c r="C19" s="14" t="s">
        <v>26</v>
      </c>
      <c r="D19" s="14" t="s">
        <v>28</v>
      </c>
      <c r="E19" s="14">
        <v>-10</v>
      </c>
      <c r="F19" s="15"/>
      <c r="G19" s="15"/>
      <c r="H19" s="15"/>
      <c r="I19" s="15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">
      <c r="A20" s="13">
        <v>40918</v>
      </c>
      <c r="B20" s="13">
        <v>101259</v>
      </c>
      <c r="C20" s="14" t="s">
        <v>26</v>
      </c>
      <c r="D20" s="14" t="s">
        <v>29</v>
      </c>
      <c r="E20" s="14">
        <v>-50</v>
      </c>
      <c r="F20" s="15"/>
      <c r="G20" s="15"/>
      <c r="H20" s="15"/>
      <c r="I20" s="15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">
      <c r="A21" s="13">
        <v>40918</v>
      </c>
      <c r="B21" s="13">
        <v>101260</v>
      </c>
      <c r="C21" s="14" t="s">
        <v>26</v>
      </c>
      <c r="D21" s="14" t="s">
        <v>30</v>
      </c>
      <c r="E21" s="14">
        <v>-50</v>
      </c>
      <c r="F21" s="15"/>
      <c r="G21" s="15"/>
      <c r="H21" s="15"/>
      <c r="I21" s="15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">
      <c r="C23" t="s">
        <v>31</v>
      </c>
      <c r="E23">
        <f>SUMIF($E$6:$E$21,"&gt;0")</f>
        <v>1000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">
      <c r="C24" t="s">
        <v>32</v>
      </c>
      <c r="F24" s="16">
        <f>SUM($F$7:$F$21)</f>
        <v>0</v>
      </c>
      <c r="G24" s="16">
        <f>SUM($G$7:$G$21)</f>
        <v>0</v>
      </c>
      <c r="H24" s="16">
        <f>SUM($H$7:$H$21)</f>
        <v>0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4:78" ht="12">
      <c r="D25" t="s">
        <v>34</v>
      </c>
      <c r="E25" t="s">
        <v>35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priority="1" dxfId="3" operator="greaterThan" stopIfTrue="1">
      <formula>Judge4!$E$7</formula>
    </cfRule>
    <cfRule type="cellIs" priority="2" dxfId="11" operator="equal" stopIfTrue="1">
      <formula>""</formula>
    </cfRule>
  </conditionalFormatting>
  <conditionalFormatting sqref="E8:H8">
    <cfRule type="cellIs" priority="3" dxfId="3" operator="greaterThan" stopIfTrue="1">
      <formula>Judge4!$E$8</formula>
    </cfRule>
    <cfRule type="cellIs" priority="4" dxfId="11" operator="equal" stopIfTrue="1">
      <formula>""</formula>
    </cfRule>
  </conditionalFormatting>
  <conditionalFormatting sqref="E9:H9">
    <cfRule type="cellIs" priority="5" dxfId="3" operator="greaterThan" stopIfTrue="1">
      <formula>Judge4!$E$9</formula>
    </cfRule>
    <cfRule type="cellIs" priority="6" dxfId="11" operator="equal" stopIfTrue="1">
      <formula>""</formula>
    </cfRule>
  </conditionalFormatting>
  <conditionalFormatting sqref="E10:H10">
    <cfRule type="cellIs" priority="7" dxfId="3" operator="greaterThan" stopIfTrue="1">
      <formula>Judge4!$E$10</formula>
    </cfRule>
    <cfRule type="cellIs" priority="8" dxfId="11" operator="equal" stopIfTrue="1">
      <formula>""</formula>
    </cfRule>
  </conditionalFormatting>
  <conditionalFormatting sqref="E11:H11">
    <cfRule type="cellIs" priority="9" dxfId="3" operator="greaterThan" stopIfTrue="1">
      <formula>Judge4!$E$11</formula>
    </cfRule>
    <cfRule type="cellIs" priority="10" dxfId="11" operator="equal" stopIfTrue="1">
      <formula>""</formula>
    </cfRule>
  </conditionalFormatting>
  <conditionalFormatting sqref="E12:H12">
    <cfRule type="cellIs" priority="11" dxfId="3" operator="greaterThan" stopIfTrue="1">
      <formula>Judge4!$E$12</formula>
    </cfRule>
    <cfRule type="cellIs" priority="12" dxfId="11" operator="equal" stopIfTrue="1">
      <formula>""</formula>
    </cfRule>
  </conditionalFormatting>
  <conditionalFormatting sqref="E13:H13">
    <cfRule type="cellIs" priority="13" dxfId="3" operator="greaterThan" stopIfTrue="1">
      <formula>Judge4!$E$13</formula>
    </cfRule>
    <cfRule type="cellIs" priority="14" dxfId="11" operator="equal" stopIfTrue="1">
      <formula>""</formula>
    </cfRule>
  </conditionalFormatting>
  <conditionalFormatting sqref="E14:H14">
    <cfRule type="cellIs" priority="15" dxfId="3" operator="greaterThan" stopIfTrue="1">
      <formula>Judge4!$E$14</formula>
    </cfRule>
    <cfRule type="cellIs" priority="16" dxfId="11" operator="equal" stopIfTrue="1">
      <formula>""</formula>
    </cfRule>
  </conditionalFormatting>
  <conditionalFormatting sqref="E15:H15">
    <cfRule type="cellIs" priority="17" dxfId="3" operator="greaterThan" stopIfTrue="1">
      <formula>Judge4!$E$15</formula>
    </cfRule>
    <cfRule type="cellIs" priority="18" dxfId="11" operator="equal" stopIfTrue="1">
      <formula>""</formula>
    </cfRule>
  </conditionalFormatting>
  <conditionalFormatting sqref="E16:H16">
    <cfRule type="cellIs" priority="19" dxfId="3" operator="greaterThan" stopIfTrue="1">
      <formula>Judge4!$E$16</formula>
    </cfRule>
    <cfRule type="cellIs" priority="20" dxfId="11" operator="equal" stopIfTrue="1">
      <formula>""</formula>
    </cfRule>
  </conditionalFormatting>
  <conditionalFormatting sqref="E17:H17">
    <cfRule type="cellIs" priority="21" dxfId="3" operator="greaterThan" stopIfTrue="1">
      <formula>Judge4!$E$17</formula>
    </cfRule>
    <cfRule type="cellIs" priority="22" dxfId="11" operator="equal" stopIfTrue="1">
      <formula>""</formula>
    </cfRule>
  </conditionalFormatting>
  <conditionalFormatting sqref="E18:H18">
    <cfRule type="cellIs" priority="23" dxfId="3" operator="lessThan" stopIfTrue="1">
      <formula>Judge4!$E$18</formula>
    </cfRule>
    <cfRule type="cellIs" priority="24" dxfId="3" operator="greaterThan" stopIfTrue="1">
      <formula>0</formula>
    </cfRule>
  </conditionalFormatting>
  <conditionalFormatting sqref="E19:H19">
    <cfRule type="cellIs" priority="25" dxfId="3" operator="lessThan" stopIfTrue="1">
      <formula>Judge4!$E$19</formula>
    </cfRule>
    <cfRule type="cellIs" priority="26" dxfId="3" operator="greaterThan" stopIfTrue="1">
      <formula>0</formula>
    </cfRule>
  </conditionalFormatting>
  <conditionalFormatting sqref="E20:H20">
    <cfRule type="cellIs" priority="27" dxfId="3" operator="lessThan" stopIfTrue="1">
      <formula>Judge4!$E$20</formula>
    </cfRule>
    <cfRule type="cellIs" priority="28" dxfId="3" operator="greaterThan" stopIfTrue="1">
      <formula>0</formula>
    </cfRule>
  </conditionalFormatting>
  <conditionalFormatting sqref="E21:H21">
    <cfRule type="cellIs" priority="29" dxfId="3" operator="lessThan" stopIfTrue="1">
      <formula>Judge4!$E$21</formula>
    </cfRule>
    <cfRule type="cellIs" priority="30" dxfId="3" operator="greaterThan" stopIfTrue="1">
      <formula>0</formula>
    </cfRule>
  </conditionalFormatting>
  <conditionalFormatting sqref="C24:H24">
    <cfRule type="cellIs" priority="31" dxfId="2" operator="equal" stopIfTrue="1">
      <formula>Judge4!$D$26</formula>
    </cfRule>
    <cfRule type="cellIs" priority="32" dxfId="1" operator="equal" stopIfTrue="1">
      <formula>Judge4!$D$27</formula>
    </cfRule>
    <cfRule type="cellIs" priority="33" dxfId="0" operator="equal" stopIfTrue="1">
      <formula>Judge4!$D$28</formula>
    </cfRule>
    <cfRule type="cellIs" priority="34" dxfId="396" operator="equal" stopIfTrue="1">
      <formula>$D$29</formula>
    </cfRule>
    <cfRule type="cellIs" priority="35" dxfId="397" operator="equal" stopIfTrue="1">
      <formula>$D$30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40</v>
      </c>
    </row>
    <row r="6" spans="1:9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1461</v>
      </c>
      <c r="G6" s="1">
        <v>1480</v>
      </c>
      <c r="H6" s="1">
        <v>1653</v>
      </c>
      <c r="I6" s="1"/>
    </row>
    <row r="7" spans="1:78" ht="12">
      <c r="A7" s="13">
        <v>40918</v>
      </c>
      <c r="B7" s="13">
        <v>101246</v>
      </c>
      <c r="C7" s="12" t="s">
        <v>14</v>
      </c>
      <c r="D7" s="3" t="s">
        <v>15</v>
      </c>
      <c r="E7" s="3">
        <v>200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40918</v>
      </c>
      <c r="B8" s="13">
        <v>101247</v>
      </c>
      <c r="C8" s="3" t="s">
        <v>14</v>
      </c>
      <c r="D8" s="3" t="s">
        <v>16</v>
      </c>
      <c r="E8" s="3">
        <v>200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40918</v>
      </c>
      <c r="B9" s="13">
        <v>101248</v>
      </c>
      <c r="C9" s="3" t="s">
        <v>14</v>
      </c>
      <c r="D9" s="3" t="s">
        <v>17</v>
      </c>
      <c r="E9" s="3">
        <v>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40918</v>
      </c>
      <c r="B10" s="13">
        <v>101249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40918</v>
      </c>
      <c r="B11" s="13">
        <v>101250</v>
      </c>
      <c r="C11" s="3" t="s">
        <v>14</v>
      </c>
      <c r="D11" s="3" t="s">
        <v>19</v>
      </c>
      <c r="E11" s="3">
        <v>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40918</v>
      </c>
      <c r="B12" s="13">
        <v>101251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40918</v>
      </c>
      <c r="B13" s="13">
        <v>101252</v>
      </c>
      <c r="C13" s="3" t="s">
        <v>14</v>
      </c>
      <c r="D13" s="3" t="s">
        <v>21</v>
      </c>
      <c r="E13" s="3">
        <v>75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40918</v>
      </c>
      <c r="B14" s="13">
        <v>101253</v>
      </c>
      <c r="C14" s="3" t="s">
        <v>14</v>
      </c>
      <c r="D14" s="3" t="s">
        <v>22</v>
      </c>
      <c r="E14" s="3">
        <v>75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3">
        <v>40918</v>
      </c>
      <c r="B15" s="13">
        <v>101254</v>
      </c>
      <c r="C15" s="3" t="s">
        <v>14</v>
      </c>
      <c r="D15" s="3" t="s">
        <v>23</v>
      </c>
      <c r="E15" s="3">
        <v>75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3">
        <v>40918</v>
      </c>
      <c r="B16" s="13">
        <v>101255</v>
      </c>
      <c r="C16" s="3" t="s">
        <v>14</v>
      </c>
      <c r="D16" s="3" t="s">
        <v>24</v>
      </c>
      <c r="E16" s="3">
        <v>75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">
      <c r="A17" s="13">
        <v>40918</v>
      </c>
      <c r="B17" s="13">
        <v>101256</v>
      </c>
      <c r="C17" s="3" t="s">
        <v>14</v>
      </c>
      <c r="D17" s="3" t="s">
        <v>25</v>
      </c>
      <c r="E17" s="3">
        <v>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">
      <c r="A18" s="13">
        <v>40918</v>
      </c>
      <c r="B18" s="13">
        <v>101257</v>
      </c>
      <c r="C18" s="14" t="s">
        <v>26</v>
      </c>
      <c r="D18" s="14" t="s">
        <v>27</v>
      </c>
      <c r="E18" s="14">
        <v>-50</v>
      </c>
      <c r="F18" s="15"/>
      <c r="G18" s="15"/>
      <c r="H18" s="15"/>
      <c r="I18" s="15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">
      <c r="A19" s="13">
        <v>40918</v>
      </c>
      <c r="B19" s="13">
        <v>101258</v>
      </c>
      <c r="C19" s="14" t="s">
        <v>26</v>
      </c>
      <c r="D19" s="14" t="s">
        <v>28</v>
      </c>
      <c r="E19" s="14">
        <v>-10</v>
      </c>
      <c r="F19" s="15"/>
      <c r="G19" s="15"/>
      <c r="H19" s="15"/>
      <c r="I19" s="15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">
      <c r="A20" s="13">
        <v>40918</v>
      </c>
      <c r="B20" s="13">
        <v>101259</v>
      </c>
      <c r="C20" s="14" t="s">
        <v>26</v>
      </c>
      <c r="D20" s="14" t="s">
        <v>29</v>
      </c>
      <c r="E20" s="14">
        <v>-50</v>
      </c>
      <c r="F20" s="15"/>
      <c r="G20" s="15"/>
      <c r="H20" s="15"/>
      <c r="I20" s="15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">
      <c r="A21" s="13">
        <v>40918</v>
      </c>
      <c r="B21" s="13">
        <v>101260</v>
      </c>
      <c r="C21" s="14" t="s">
        <v>26</v>
      </c>
      <c r="D21" s="14" t="s">
        <v>30</v>
      </c>
      <c r="E21" s="14">
        <v>-50</v>
      </c>
      <c r="F21" s="15"/>
      <c r="G21" s="15"/>
      <c r="H21" s="15"/>
      <c r="I21" s="15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">
      <c r="C23" t="s">
        <v>31</v>
      </c>
      <c r="E23">
        <f>SUMIF($E$6:$E$21,"&gt;0")</f>
        <v>1000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">
      <c r="C24" t="s">
        <v>32</v>
      </c>
      <c r="F24" s="16">
        <f>SUM($F$7:$F$21)</f>
        <v>0</v>
      </c>
      <c r="G24" s="16">
        <f>SUM($G$7:$G$21)</f>
        <v>0</v>
      </c>
      <c r="H24" s="16">
        <f>SUM($H$7:$H$21)</f>
        <v>0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4:78" ht="12">
      <c r="D25" t="s">
        <v>34</v>
      </c>
      <c r="E25" t="s">
        <v>35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priority="1" dxfId="3" operator="greaterThan" stopIfTrue="1">
      <formula>Judge5!$E$7</formula>
    </cfRule>
    <cfRule type="cellIs" priority="2" dxfId="11" operator="equal" stopIfTrue="1">
      <formula>""</formula>
    </cfRule>
  </conditionalFormatting>
  <conditionalFormatting sqref="E8:H8">
    <cfRule type="cellIs" priority="3" dxfId="3" operator="greaterThan" stopIfTrue="1">
      <formula>Judge5!$E$8</formula>
    </cfRule>
    <cfRule type="cellIs" priority="4" dxfId="11" operator="equal" stopIfTrue="1">
      <formula>""</formula>
    </cfRule>
  </conditionalFormatting>
  <conditionalFormatting sqref="E9:H9">
    <cfRule type="cellIs" priority="5" dxfId="3" operator="greaterThan" stopIfTrue="1">
      <formula>Judge5!$E$9</formula>
    </cfRule>
    <cfRule type="cellIs" priority="6" dxfId="11" operator="equal" stopIfTrue="1">
      <formula>""</formula>
    </cfRule>
  </conditionalFormatting>
  <conditionalFormatting sqref="E10:H10">
    <cfRule type="cellIs" priority="7" dxfId="3" operator="greaterThan" stopIfTrue="1">
      <formula>Judge5!$E$10</formula>
    </cfRule>
    <cfRule type="cellIs" priority="8" dxfId="11" operator="equal" stopIfTrue="1">
      <formula>""</formula>
    </cfRule>
  </conditionalFormatting>
  <conditionalFormatting sqref="E11:H11">
    <cfRule type="cellIs" priority="9" dxfId="3" operator="greaterThan" stopIfTrue="1">
      <formula>Judge5!$E$11</formula>
    </cfRule>
    <cfRule type="cellIs" priority="10" dxfId="11" operator="equal" stopIfTrue="1">
      <formula>""</formula>
    </cfRule>
  </conditionalFormatting>
  <conditionalFormatting sqref="E12:H12">
    <cfRule type="cellIs" priority="11" dxfId="3" operator="greaterThan" stopIfTrue="1">
      <formula>Judge5!$E$12</formula>
    </cfRule>
    <cfRule type="cellIs" priority="12" dxfId="11" operator="equal" stopIfTrue="1">
      <formula>""</formula>
    </cfRule>
  </conditionalFormatting>
  <conditionalFormatting sqref="E13:H13">
    <cfRule type="cellIs" priority="13" dxfId="3" operator="greaterThan" stopIfTrue="1">
      <formula>Judge5!$E$13</formula>
    </cfRule>
    <cfRule type="cellIs" priority="14" dxfId="11" operator="equal" stopIfTrue="1">
      <formula>""</formula>
    </cfRule>
  </conditionalFormatting>
  <conditionalFormatting sqref="E14:H14">
    <cfRule type="cellIs" priority="15" dxfId="3" operator="greaterThan" stopIfTrue="1">
      <formula>Judge5!$E$14</formula>
    </cfRule>
    <cfRule type="cellIs" priority="16" dxfId="11" operator="equal" stopIfTrue="1">
      <formula>""</formula>
    </cfRule>
  </conditionalFormatting>
  <conditionalFormatting sqref="E15:H15">
    <cfRule type="cellIs" priority="17" dxfId="3" operator="greaterThan" stopIfTrue="1">
      <formula>Judge5!$E$15</formula>
    </cfRule>
    <cfRule type="cellIs" priority="18" dxfId="11" operator="equal" stopIfTrue="1">
      <formula>""</formula>
    </cfRule>
  </conditionalFormatting>
  <conditionalFormatting sqref="E16:H16">
    <cfRule type="cellIs" priority="19" dxfId="3" operator="greaterThan" stopIfTrue="1">
      <formula>Judge5!$E$16</formula>
    </cfRule>
    <cfRule type="cellIs" priority="20" dxfId="11" operator="equal" stopIfTrue="1">
      <formula>""</formula>
    </cfRule>
  </conditionalFormatting>
  <conditionalFormatting sqref="E17:H17">
    <cfRule type="cellIs" priority="21" dxfId="3" operator="greaterThan" stopIfTrue="1">
      <formula>Judge5!$E$17</formula>
    </cfRule>
    <cfRule type="cellIs" priority="22" dxfId="11" operator="equal" stopIfTrue="1">
      <formula>""</formula>
    </cfRule>
  </conditionalFormatting>
  <conditionalFormatting sqref="E18:H18">
    <cfRule type="cellIs" priority="23" dxfId="3" operator="lessThan" stopIfTrue="1">
      <formula>Judge5!$E$18</formula>
    </cfRule>
    <cfRule type="cellIs" priority="24" dxfId="3" operator="greaterThan" stopIfTrue="1">
      <formula>0</formula>
    </cfRule>
  </conditionalFormatting>
  <conditionalFormatting sqref="E19:H19">
    <cfRule type="cellIs" priority="25" dxfId="3" operator="lessThan" stopIfTrue="1">
      <formula>Judge5!$E$19</formula>
    </cfRule>
    <cfRule type="cellIs" priority="26" dxfId="3" operator="greaterThan" stopIfTrue="1">
      <formula>0</formula>
    </cfRule>
  </conditionalFormatting>
  <conditionalFormatting sqref="E20:H20">
    <cfRule type="cellIs" priority="27" dxfId="3" operator="lessThan" stopIfTrue="1">
      <formula>Judge5!$E$20</formula>
    </cfRule>
    <cfRule type="cellIs" priority="28" dxfId="3" operator="greaterThan" stopIfTrue="1">
      <formula>0</formula>
    </cfRule>
  </conditionalFormatting>
  <conditionalFormatting sqref="E21:H21">
    <cfRule type="cellIs" priority="29" dxfId="3" operator="lessThan" stopIfTrue="1">
      <formula>Judge5!$E$21</formula>
    </cfRule>
    <cfRule type="cellIs" priority="30" dxfId="3" operator="greaterThan" stopIfTrue="1">
      <formula>0</formula>
    </cfRule>
  </conditionalFormatting>
  <conditionalFormatting sqref="C24:H24">
    <cfRule type="cellIs" priority="31" dxfId="2" operator="equal" stopIfTrue="1">
      <formula>Judge5!$D$26</formula>
    </cfRule>
    <cfRule type="cellIs" priority="32" dxfId="1" operator="equal" stopIfTrue="1">
      <formula>Judge5!$D$27</formula>
    </cfRule>
    <cfRule type="cellIs" priority="33" dxfId="0" operator="equal" stopIfTrue="1">
      <formula>Judge5!$D$28</formula>
    </cfRule>
    <cfRule type="cellIs" priority="34" dxfId="396" operator="equal" stopIfTrue="1">
      <formula>$D$29</formula>
    </cfRule>
    <cfRule type="cellIs" priority="35" dxfId="397" operator="equal" stopIfTrue="1">
      <formula>$D$30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40</v>
      </c>
    </row>
    <row r="6" spans="1:9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1461</v>
      </c>
      <c r="G6" s="1">
        <v>1480</v>
      </c>
      <c r="H6" s="1">
        <v>1653</v>
      </c>
      <c r="I6" s="1"/>
    </row>
    <row r="7" spans="1:78" ht="12">
      <c r="A7" s="13">
        <v>40918</v>
      </c>
      <c r="B7" s="13">
        <v>101246</v>
      </c>
      <c r="C7" s="12" t="s">
        <v>14</v>
      </c>
      <c r="D7" s="3" t="s">
        <v>15</v>
      </c>
      <c r="E7" s="3">
        <v>200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40918</v>
      </c>
      <c r="B8" s="13">
        <v>101247</v>
      </c>
      <c r="C8" s="3" t="s">
        <v>14</v>
      </c>
      <c r="D8" s="3" t="s">
        <v>16</v>
      </c>
      <c r="E8" s="3">
        <v>200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40918</v>
      </c>
      <c r="B9" s="13">
        <v>101248</v>
      </c>
      <c r="C9" s="3" t="s">
        <v>14</v>
      </c>
      <c r="D9" s="3" t="s">
        <v>17</v>
      </c>
      <c r="E9" s="3">
        <v>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40918</v>
      </c>
      <c r="B10" s="13">
        <v>101249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40918</v>
      </c>
      <c r="B11" s="13">
        <v>101250</v>
      </c>
      <c r="C11" s="3" t="s">
        <v>14</v>
      </c>
      <c r="D11" s="3" t="s">
        <v>19</v>
      </c>
      <c r="E11" s="3">
        <v>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40918</v>
      </c>
      <c r="B12" s="13">
        <v>101251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40918</v>
      </c>
      <c r="B13" s="13">
        <v>101252</v>
      </c>
      <c r="C13" s="3" t="s">
        <v>14</v>
      </c>
      <c r="D13" s="3" t="s">
        <v>21</v>
      </c>
      <c r="E13" s="3">
        <v>75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40918</v>
      </c>
      <c r="B14" s="13">
        <v>101253</v>
      </c>
      <c r="C14" s="3" t="s">
        <v>14</v>
      </c>
      <c r="D14" s="3" t="s">
        <v>22</v>
      </c>
      <c r="E14" s="3">
        <v>75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3">
        <v>40918</v>
      </c>
      <c r="B15" s="13">
        <v>101254</v>
      </c>
      <c r="C15" s="3" t="s">
        <v>14</v>
      </c>
      <c r="D15" s="3" t="s">
        <v>23</v>
      </c>
      <c r="E15" s="3">
        <v>75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3">
        <v>40918</v>
      </c>
      <c r="B16" s="13">
        <v>101255</v>
      </c>
      <c r="C16" s="3" t="s">
        <v>14</v>
      </c>
      <c r="D16" s="3" t="s">
        <v>24</v>
      </c>
      <c r="E16" s="3">
        <v>75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">
      <c r="A17" s="13">
        <v>40918</v>
      </c>
      <c r="B17" s="13">
        <v>101256</v>
      </c>
      <c r="C17" s="3" t="s">
        <v>14</v>
      </c>
      <c r="D17" s="3" t="s">
        <v>25</v>
      </c>
      <c r="E17" s="3">
        <v>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">
      <c r="A18" s="13">
        <v>40918</v>
      </c>
      <c r="B18" s="13">
        <v>101257</v>
      </c>
      <c r="C18" s="14" t="s">
        <v>26</v>
      </c>
      <c r="D18" s="14" t="s">
        <v>27</v>
      </c>
      <c r="E18" s="14">
        <v>-50</v>
      </c>
      <c r="F18" s="15"/>
      <c r="G18" s="15"/>
      <c r="H18" s="15"/>
      <c r="I18" s="15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">
      <c r="A19" s="13">
        <v>40918</v>
      </c>
      <c r="B19" s="13">
        <v>101258</v>
      </c>
      <c r="C19" s="14" t="s">
        <v>26</v>
      </c>
      <c r="D19" s="14" t="s">
        <v>28</v>
      </c>
      <c r="E19" s="14">
        <v>-10</v>
      </c>
      <c r="F19" s="15"/>
      <c r="G19" s="15"/>
      <c r="H19" s="15"/>
      <c r="I19" s="15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">
      <c r="A20" s="13">
        <v>40918</v>
      </c>
      <c r="B20" s="13">
        <v>101259</v>
      </c>
      <c r="C20" s="14" t="s">
        <v>26</v>
      </c>
      <c r="D20" s="14" t="s">
        <v>29</v>
      </c>
      <c r="E20" s="14">
        <v>-50</v>
      </c>
      <c r="F20" s="15"/>
      <c r="G20" s="15"/>
      <c r="H20" s="15"/>
      <c r="I20" s="15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">
      <c r="A21" s="13">
        <v>40918</v>
      </c>
      <c r="B21" s="13">
        <v>101260</v>
      </c>
      <c r="C21" s="14" t="s">
        <v>26</v>
      </c>
      <c r="D21" s="14" t="s">
        <v>30</v>
      </c>
      <c r="E21" s="14">
        <v>-50</v>
      </c>
      <c r="F21" s="15"/>
      <c r="G21" s="15"/>
      <c r="H21" s="15"/>
      <c r="I21" s="15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">
      <c r="C23" t="s">
        <v>31</v>
      </c>
      <c r="E23">
        <f>SUMIF($E$6:$E$21,"&gt;0")</f>
        <v>1000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">
      <c r="C24" t="s">
        <v>32</v>
      </c>
      <c r="F24" s="16">
        <f>SUM($F$7:$F$21)</f>
        <v>0</v>
      </c>
      <c r="G24" s="16">
        <f>SUM($G$7:$G$21)</f>
        <v>0</v>
      </c>
      <c r="H24" s="16">
        <f>SUM($H$7:$H$21)</f>
        <v>0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4:78" ht="12">
      <c r="D25" t="s">
        <v>34</v>
      </c>
      <c r="E25" t="s">
        <v>35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priority="1" dxfId="3" operator="greaterThan" stopIfTrue="1">
      <formula>Judge6!$E$7</formula>
    </cfRule>
    <cfRule type="cellIs" priority="2" dxfId="11" operator="equal" stopIfTrue="1">
      <formula>""</formula>
    </cfRule>
  </conditionalFormatting>
  <conditionalFormatting sqref="E8:H8">
    <cfRule type="cellIs" priority="3" dxfId="3" operator="greaterThan" stopIfTrue="1">
      <formula>Judge6!$E$8</formula>
    </cfRule>
    <cfRule type="cellIs" priority="4" dxfId="11" operator="equal" stopIfTrue="1">
      <formula>""</formula>
    </cfRule>
  </conditionalFormatting>
  <conditionalFormatting sqref="E9:H9">
    <cfRule type="cellIs" priority="5" dxfId="3" operator="greaterThan" stopIfTrue="1">
      <formula>Judge6!$E$9</formula>
    </cfRule>
    <cfRule type="cellIs" priority="6" dxfId="11" operator="equal" stopIfTrue="1">
      <formula>""</formula>
    </cfRule>
  </conditionalFormatting>
  <conditionalFormatting sqref="E10:H10">
    <cfRule type="cellIs" priority="7" dxfId="3" operator="greaterThan" stopIfTrue="1">
      <formula>Judge6!$E$10</formula>
    </cfRule>
    <cfRule type="cellIs" priority="8" dxfId="11" operator="equal" stopIfTrue="1">
      <formula>""</formula>
    </cfRule>
  </conditionalFormatting>
  <conditionalFormatting sqref="E11:H11">
    <cfRule type="cellIs" priority="9" dxfId="3" operator="greaterThan" stopIfTrue="1">
      <formula>Judge6!$E$11</formula>
    </cfRule>
    <cfRule type="cellIs" priority="10" dxfId="11" operator="equal" stopIfTrue="1">
      <formula>""</formula>
    </cfRule>
  </conditionalFormatting>
  <conditionalFormatting sqref="E12:H12">
    <cfRule type="cellIs" priority="11" dxfId="3" operator="greaterThan" stopIfTrue="1">
      <formula>Judge6!$E$12</formula>
    </cfRule>
    <cfRule type="cellIs" priority="12" dxfId="11" operator="equal" stopIfTrue="1">
      <formula>""</formula>
    </cfRule>
  </conditionalFormatting>
  <conditionalFormatting sqref="E13:H13">
    <cfRule type="cellIs" priority="13" dxfId="3" operator="greaterThan" stopIfTrue="1">
      <formula>Judge6!$E$13</formula>
    </cfRule>
    <cfRule type="cellIs" priority="14" dxfId="11" operator="equal" stopIfTrue="1">
      <formula>""</formula>
    </cfRule>
  </conditionalFormatting>
  <conditionalFormatting sqref="E14:H14">
    <cfRule type="cellIs" priority="15" dxfId="3" operator="greaterThan" stopIfTrue="1">
      <formula>Judge6!$E$14</formula>
    </cfRule>
    <cfRule type="cellIs" priority="16" dxfId="11" operator="equal" stopIfTrue="1">
      <formula>""</formula>
    </cfRule>
  </conditionalFormatting>
  <conditionalFormatting sqref="E15:H15">
    <cfRule type="cellIs" priority="17" dxfId="3" operator="greaterThan" stopIfTrue="1">
      <formula>Judge6!$E$15</formula>
    </cfRule>
    <cfRule type="cellIs" priority="18" dxfId="11" operator="equal" stopIfTrue="1">
      <formula>""</formula>
    </cfRule>
  </conditionalFormatting>
  <conditionalFormatting sqref="E16:H16">
    <cfRule type="cellIs" priority="19" dxfId="3" operator="greaterThan" stopIfTrue="1">
      <formula>Judge6!$E$16</formula>
    </cfRule>
    <cfRule type="cellIs" priority="20" dxfId="11" operator="equal" stopIfTrue="1">
      <formula>""</formula>
    </cfRule>
  </conditionalFormatting>
  <conditionalFormatting sqref="E17:H17">
    <cfRule type="cellIs" priority="21" dxfId="3" operator="greaterThan" stopIfTrue="1">
      <formula>Judge6!$E$17</formula>
    </cfRule>
    <cfRule type="cellIs" priority="22" dxfId="11" operator="equal" stopIfTrue="1">
      <formula>""</formula>
    </cfRule>
  </conditionalFormatting>
  <conditionalFormatting sqref="E18:H18">
    <cfRule type="cellIs" priority="23" dxfId="3" operator="lessThan" stopIfTrue="1">
      <formula>Judge6!$E$18</formula>
    </cfRule>
    <cfRule type="cellIs" priority="24" dxfId="3" operator="greaterThan" stopIfTrue="1">
      <formula>0</formula>
    </cfRule>
  </conditionalFormatting>
  <conditionalFormatting sqref="E19:H19">
    <cfRule type="cellIs" priority="25" dxfId="3" operator="lessThan" stopIfTrue="1">
      <formula>Judge6!$E$19</formula>
    </cfRule>
    <cfRule type="cellIs" priority="26" dxfId="3" operator="greaterThan" stopIfTrue="1">
      <formula>0</formula>
    </cfRule>
  </conditionalFormatting>
  <conditionalFormatting sqref="E20:H20">
    <cfRule type="cellIs" priority="27" dxfId="3" operator="lessThan" stopIfTrue="1">
      <formula>Judge6!$E$20</formula>
    </cfRule>
    <cfRule type="cellIs" priority="28" dxfId="3" operator="greaterThan" stopIfTrue="1">
      <formula>0</formula>
    </cfRule>
  </conditionalFormatting>
  <conditionalFormatting sqref="E21:H21">
    <cfRule type="cellIs" priority="29" dxfId="3" operator="lessThan" stopIfTrue="1">
      <formula>Judge6!$E$21</formula>
    </cfRule>
    <cfRule type="cellIs" priority="30" dxfId="3" operator="greaterThan" stopIfTrue="1">
      <formula>0</formula>
    </cfRule>
  </conditionalFormatting>
  <conditionalFormatting sqref="C24:H24">
    <cfRule type="cellIs" priority="31" dxfId="2" operator="equal" stopIfTrue="1">
      <formula>Judge6!$D$26</formula>
    </cfRule>
    <cfRule type="cellIs" priority="32" dxfId="1" operator="equal" stopIfTrue="1">
      <formula>Judge6!$D$27</formula>
    </cfRule>
    <cfRule type="cellIs" priority="33" dxfId="0" operator="equal" stopIfTrue="1">
      <formula>Judge6!$D$28</formula>
    </cfRule>
    <cfRule type="cellIs" priority="34" dxfId="396" operator="equal" stopIfTrue="1">
      <formula>$D$29</formula>
    </cfRule>
    <cfRule type="cellIs" priority="35" dxfId="397" operator="equal" stopIfTrue="1">
      <formula>$D$30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40</v>
      </c>
    </row>
    <row r="6" spans="1:9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1461</v>
      </c>
      <c r="G6" s="1">
        <v>1480</v>
      </c>
      <c r="H6" s="1">
        <v>1653</v>
      </c>
      <c r="I6" s="1"/>
    </row>
    <row r="7" spans="1:78" ht="12">
      <c r="A7" s="13">
        <v>40918</v>
      </c>
      <c r="B7" s="13">
        <v>101246</v>
      </c>
      <c r="C7" s="12" t="s">
        <v>14</v>
      </c>
      <c r="D7" s="3" t="s">
        <v>15</v>
      </c>
      <c r="E7" s="3">
        <v>200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40918</v>
      </c>
      <c r="B8" s="13">
        <v>101247</v>
      </c>
      <c r="C8" s="3" t="s">
        <v>14</v>
      </c>
      <c r="D8" s="3" t="s">
        <v>16</v>
      </c>
      <c r="E8" s="3">
        <v>200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40918</v>
      </c>
      <c r="B9" s="13">
        <v>101248</v>
      </c>
      <c r="C9" s="3" t="s">
        <v>14</v>
      </c>
      <c r="D9" s="3" t="s">
        <v>17</v>
      </c>
      <c r="E9" s="3">
        <v>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40918</v>
      </c>
      <c r="B10" s="13">
        <v>101249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40918</v>
      </c>
      <c r="B11" s="13">
        <v>101250</v>
      </c>
      <c r="C11" s="3" t="s">
        <v>14</v>
      </c>
      <c r="D11" s="3" t="s">
        <v>19</v>
      </c>
      <c r="E11" s="3">
        <v>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40918</v>
      </c>
      <c r="B12" s="13">
        <v>101251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40918</v>
      </c>
      <c r="B13" s="13">
        <v>101252</v>
      </c>
      <c r="C13" s="3" t="s">
        <v>14</v>
      </c>
      <c r="D13" s="3" t="s">
        <v>21</v>
      </c>
      <c r="E13" s="3">
        <v>75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40918</v>
      </c>
      <c r="B14" s="13">
        <v>101253</v>
      </c>
      <c r="C14" s="3" t="s">
        <v>14</v>
      </c>
      <c r="D14" s="3" t="s">
        <v>22</v>
      </c>
      <c r="E14" s="3">
        <v>75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3">
        <v>40918</v>
      </c>
      <c r="B15" s="13">
        <v>101254</v>
      </c>
      <c r="C15" s="3" t="s">
        <v>14</v>
      </c>
      <c r="D15" s="3" t="s">
        <v>23</v>
      </c>
      <c r="E15" s="3">
        <v>75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3">
        <v>40918</v>
      </c>
      <c r="B16" s="13">
        <v>101255</v>
      </c>
      <c r="C16" s="3" t="s">
        <v>14</v>
      </c>
      <c r="D16" s="3" t="s">
        <v>24</v>
      </c>
      <c r="E16" s="3">
        <v>75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">
      <c r="A17" s="13">
        <v>40918</v>
      </c>
      <c r="B17" s="13">
        <v>101256</v>
      </c>
      <c r="C17" s="3" t="s">
        <v>14</v>
      </c>
      <c r="D17" s="3" t="s">
        <v>25</v>
      </c>
      <c r="E17" s="3">
        <v>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">
      <c r="A18" s="13">
        <v>40918</v>
      </c>
      <c r="B18" s="13">
        <v>101257</v>
      </c>
      <c r="C18" s="14" t="s">
        <v>26</v>
      </c>
      <c r="D18" s="14" t="s">
        <v>27</v>
      </c>
      <c r="E18" s="14">
        <v>-50</v>
      </c>
      <c r="F18" s="15"/>
      <c r="G18" s="15"/>
      <c r="H18" s="15"/>
      <c r="I18" s="15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">
      <c r="A19" s="13">
        <v>40918</v>
      </c>
      <c r="B19" s="13">
        <v>101258</v>
      </c>
      <c r="C19" s="14" t="s">
        <v>26</v>
      </c>
      <c r="D19" s="14" t="s">
        <v>28</v>
      </c>
      <c r="E19" s="14">
        <v>-10</v>
      </c>
      <c r="F19" s="15"/>
      <c r="G19" s="15"/>
      <c r="H19" s="15"/>
      <c r="I19" s="15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">
      <c r="A20" s="13">
        <v>40918</v>
      </c>
      <c r="B20" s="13">
        <v>101259</v>
      </c>
      <c r="C20" s="14" t="s">
        <v>26</v>
      </c>
      <c r="D20" s="14" t="s">
        <v>29</v>
      </c>
      <c r="E20" s="14">
        <v>-50</v>
      </c>
      <c r="F20" s="15"/>
      <c r="G20" s="15"/>
      <c r="H20" s="15"/>
      <c r="I20" s="15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">
      <c r="A21" s="13">
        <v>40918</v>
      </c>
      <c r="B21" s="13">
        <v>101260</v>
      </c>
      <c r="C21" s="14" t="s">
        <v>26</v>
      </c>
      <c r="D21" s="14" t="s">
        <v>30</v>
      </c>
      <c r="E21" s="14">
        <v>-50</v>
      </c>
      <c r="F21" s="15"/>
      <c r="G21" s="15"/>
      <c r="H21" s="15"/>
      <c r="I21" s="15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">
      <c r="C23" t="s">
        <v>31</v>
      </c>
      <c r="E23">
        <f>SUMIF($E$6:$E$21,"&gt;0")</f>
        <v>1000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">
      <c r="C24" t="s">
        <v>32</v>
      </c>
      <c r="F24" s="16">
        <f>SUM($F$7:$F$21)</f>
        <v>0</v>
      </c>
      <c r="G24" s="16">
        <f>SUM($G$7:$G$21)</f>
        <v>0</v>
      </c>
      <c r="H24" s="16">
        <f>SUM($H$7:$H$21)</f>
        <v>0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4:78" ht="12">
      <c r="D25" t="s">
        <v>34</v>
      </c>
      <c r="E25" t="s">
        <v>35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priority="1" dxfId="3" operator="greaterThan" stopIfTrue="1">
      <formula>Judge7!$E$7</formula>
    </cfRule>
    <cfRule type="cellIs" priority="2" dxfId="11" operator="equal" stopIfTrue="1">
      <formula>""</formula>
    </cfRule>
  </conditionalFormatting>
  <conditionalFormatting sqref="E8:H8">
    <cfRule type="cellIs" priority="3" dxfId="3" operator="greaterThan" stopIfTrue="1">
      <formula>Judge7!$E$8</formula>
    </cfRule>
    <cfRule type="cellIs" priority="4" dxfId="11" operator="equal" stopIfTrue="1">
      <formula>""</formula>
    </cfRule>
  </conditionalFormatting>
  <conditionalFormatting sqref="E9:H9">
    <cfRule type="cellIs" priority="5" dxfId="3" operator="greaterThan" stopIfTrue="1">
      <formula>Judge7!$E$9</formula>
    </cfRule>
    <cfRule type="cellIs" priority="6" dxfId="11" operator="equal" stopIfTrue="1">
      <formula>""</formula>
    </cfRule>
  </conditionalFormatting>
  <conditionalFormatting sqref="E10:H10">
    <cfRule type="cellIs" priority="7" dxfId="3" operator="greaterThan" stopIfTrue="1">
      <formula>Judge7!$E$10</formula>
    </cfRule>
    <cfRule type="cellIs" priority="8" dxfId="11" operator="equal" stopIfTrue="1">
      <formula>""</formula>
    </cfRule>
  </conditionalFormatting>
  <conditionalFormatting sqref="E11:H11">
    <cfRule type="cellIs" priority="9" dxfId="3" operator="greaterThan" stopIfTrue="1">
      <formula>Judge7!$E$11</formula>
    </cfRule>
    <cfRule type="cellIs" priority="10" dxfId="11" operator="equal" stopIfTrue="1">
      <formula>""</formula>
    </cfRule>
  </conditionalFormatting>
  <conditionalFormatting sqref="E12:H12">
    <cfRule type="cellIs" priority="11" dxfId="3" operator="greaterThan" stopIfTrue="1">
      <formula>Judge7!$E$12</formula>
    </cfRule>
    <cfRule type="cellIs" priority="12" dxfId="11" operator="equal" stopIfTrue="1">
      <formula>""</formula>
    </cfRule>
  </conditionalFormatting>
  <conditionalFormatting sqref="E13:H13">
    <cfRule type="cellIs" priority="13" dxfId="3" operator="greaterThan" stopIfTrue="1">
      <formula>Judge7!$E$13</formula>
    </cfRule>
    <cfRule type="cellIs" priority="14" dxfId="11" operator="equal" stopIfTrue="1">
      <formula>""</formula>
    </cfRule>
  </conditionalFormatting>
  <conditionalFormatting sqref="E14:H14">
    <cfRule type="cellIs" priority="15" dxfId="3" operator="greaterThan" stopIfTrue="1">
      <formula>Judge7!$E$14</formula>
    </cfRule>
    <cfRule type="cellIs" priority="16" dxfId="11" operator="equal" stopIfTrue="1">
      <formula>""</formula>
    </cfRule>
  </conditionalFormatting>
  <conditionalFormatting sqref="E15:H15">
    <cfRule type="cellIs" priority="17" dxfId="3" operator="greaterThan" stopIfTrue="1">
      <formula>Judge7!$E$15</formula>
    </cfRule>
    <cfRule type="cellIs" priority="18" dxfId="11" operator="equal" stopIfTrue="1">
      <formula>""</formula>
    </cfRule>
  </conditionalFormatting>
  <conditionalFormatting sqref="E16:H16">
    <cfRule type="cellIs" priority="19" dxfId="3" operator="greaterThan" stopIfTrue="1">
      <formula>Judge7!$E$16</formula>
    </cfRule>
    <cfRule type="cellIs" priority="20" dxfId="11" operator="equal" stopIfTrue="1">
      <formula>""</formula>
    </cfRule>
  </conditionalFormatting>
  <conditionalFormatting sqref="E17:H17">
    <cfRule type="cellIs" priority="21" dxfId="3" operator="greaterThan" stopIfTrue="1">
      <formula>Judge7!$E$17</formula>
    </cfRule>
    <cfRule type="cellIs" priority="22" dxfId="11" operator="equal" stopIfTrue="1">
      <formula>""</formula>
    </cfRule>
  </conditionalFormatting>
  <conditionalFormatting sqref="E18:H18">
    <cfRule type="cellIs" priority="23" dxfId="3" operator="lessThan" stopIfTrue="1">
      <formula>Judge7!$E$18</formula>
    </cfRule>
    <cfRule type="cellIs" priority="24" dxfId="3" operator="greaterThan" stopIfTrue="1">
      <formula>0</formula>
    </cfRule>
  </conditionalFormatting>
  <conditionalFormatting sqref="E19:H19">
    <cfRule type="cellIs" priority="25" dxfId="3" operator="lessThan" stopIfTrue="1">
      <formula>Judge7!$E$19</formula>
    </cfRule>
    <cfRule type="cellIs" priority="26" dxfId="3" operator="greaterThan" stopIfTrue="1">
      <formula>0</formula>
    </cfRule>
  </conditionalFormatting>
  <conditionalFormatting sqref="E20:H20">
    <cfRule type="cellIs" priority="27" dxfId="3" operator="lessThan" stopIfTrue="1">
      <formula>Judge7!$E$20</formula>
    </cfRule>
    <cfRule type="cellIs" priority="28" dxfId="3" operator="greaterThan" stopIfTrue="1">
      <formula>0</formula>
    </cfRule>
  </conditionalFormatting>
  <conditionalFormatting sqref="E21:H21">
    <cfRule type="cellIs" priority="29" dxfId="3" operator="lessThan" stopIfTrue="1">
      <formula>Judge7!$E$21</formula>
    </cfRule>
    <cfRule type="cellIs" priority="30" dxfId="3" operator="greaterThan" stopIfTrue="1">
      <formula>0</formula>
    </cfRule>
  </conditionalFormatting>
  <conditionalFormatting sqref="C24:H24">
    <cfRule type="cellIs" priority="31" dxfId="2" operator="equal" stopIfTrue="1">
      <formula>Judge7!$D$26</formula>
    </cfRule>
    <cfRule type="cellIs" priority="32" dxfId="1" operator="equal" stopIfTrue="1">
      <formula>Judge7!$D$27</formula>
    </cfRule>
    <cfRule type="cellIs" priority="33" dxfId="0" operator="equal" stopIfTrue="1">
      <formula>Judge7!$D$28</formula>
    </cfRule>
    <cfRule type="cellIs" priority="34" dxfId="396" operator="equal" stopIfTrue="1">
      <formula>$D$29</formula>
    </cfRule>
    <cfRule type="cellIs" priority="35" dxfId="397" operator="equal" stopIfTrue="1">
      <formula>$D$30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40</v>
      </c>
    </row>
    <row r="6" spans="1:9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1461</v>
      </c>
      <c r="G6" s="1">
        <v>1480</v>
      </c>
      <c r="H6" s="1">
        <v>1653</v>
      </c>
      <c r="I6" s="1"/>
    </row>
    <row r="7" spans="1:78" ht="12">
      <c r="A7" s="13">
        <v>40918</v>
      </c>
      <c r="B7" s="13">
        <v>101246</v>
      </c>
      <c r="C7" s="12" t="s">
        <v>14</v>
      </c>
      <c r="D7" s="3" t="s">
        <v>15</v>
      </c>
      <c r="E7" s="3">
        <v>200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40918</v>
      </c>
      <c r="B8" s="13">
        <v>101247</v>
      </c>
      <c r="C8" s="3" t="s">
        <v>14</v>
      </c>
      <c r="D8" s="3" t="s">
        <v>16</v>
      </c>
      <c r="E8" s="3">
        <v>200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40918</v>
      </c>
      <c r="B9" s="13">
        <v>101248</v>
      </c>
      <c r="C9" s="3" t="s">
        <v>14</v>
      </c>
      <c r="D9" s="3" t="s">
        <v>17</v>
      </c>
      <c r="E9" s="3">
        <v>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">
      <c r="A10" s="13">
        <v>40918</v>
      </c>
      <c r="B10" s="13">
        <v>101249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">
      <c r="A11" s="13">
        <v>40918</v>
      </c>
      <c r="B11" s="13">
        <v>101250</v>
      </c>
      <c r="C11" s="3" t="s">
        <v>14</v>
      </c>
      <c r="D11" s="3" t="s">
        <v>19</v>
      </c>
      <c r="E11" s="3">
        <v>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">
      <c r="A12" s="13">
        <v>40918</v>
      </c>
      <c r="B12" s="13">
        <v>101251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>
      <c r="A13" s="13">
        <v>40918</v>
      </c>
      <c r="B13" s="13">
        <v>101252</v>
      </c>
      <c r="C13" s="3" t="s">
        <v>14</v>
      </c>
      <c r="D13" s="3" t="s">
        <v>21</v>
      </c>
      <c r="E13" s="3">
        <v>75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>
      <c r="A14" s="13">
        <v>40918</v>
      </c>
      <c r="B14" s="13">
        <v>101253</v>
      </c>
      <c r="C14" s="3" t="s">
        <v>14</v>
      </c>
      <c r="D14" s="3" t="s">
        <v>22</v>
      </c>
      <c r="E14" s="3">
        <v>75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>
      <c r="A15" s="13">
        <v>40918</v>
      </c>
      <c r="B15" s="13">
        <v>101254</v>
      </c>
      <c r="C15" s="3" t="s">
        <v>14</v>
      </c>
      <c r="D15" s="3" t="s">
        <v>23</v>
      </c>
      <c r="E15" s="3">
        <v>75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">
      <c r="A16" s="13">
        <v>40918</v>
      </c>
      <c r="B16" s="13">
        <v>101255</v>
      </c>
      <c r="C16" s="3" t="s">
        <v>14</v>
      </c>
      <c r="D16" s="3" t="s">
        <v>24</v>
      </c>
      <c r="E16" s="3">
        <v>75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">
      <c r="A17" s="13">
        <v>40918</v>
      </c>
      <c r="B17" s="13">
        <v>101256</v>
      </c>
      <c r="C17" s="3" t="s">
        <v>14</v>
      </c>
      <c r="D17" s="3" t="s">
        <v>25</v>
      </c>
      <c r="E17" s="3">
        <v>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">
      <c r="A18" s="13">
        <v>40918</v>
      </c>
      <c r="B18" s="13">
        <v>101257</v>
      </c>
      <c r="C18" s="14" t="s">
        <v>26</v>
      </c>
      <c r="D18" s="14" t="s">
        <v>27</v>
      </c>
      <c r="E18" s="14">
        <v>-50</v>
      </c>
      <c r="F18" s="15"/>
      <c r="G18" s="15"/>
      <c r="H18" s="15"/>
      <c r="I18" s="15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">
      <c r="A19" s="13">
        <v>40918</v>
      </c>
      <c r="B19" s="13">
        <v>101258</v>
      </c>
      <c r="C19" s="14" t="s">
        <v>26</v>
      </c>
      <c r="D19" s="14" t="s">
        <v>28</v>
      </c>
      <c r="E19" s="14">
        <v>-10</v>
      </c>
      <c r="F19" s="15"/>
      <c r="G19" s="15"/>
      <c r="H19" s="15"/>
      <c r="I19" s="15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">
      <c r="A20" s="13">
        <v>40918</v>
      </c>
      <c r="B20" s="13">
        <v>101259</v>
      </c>
      <c r="C20" s="14" t="s">
        <v>26</v>
      </c>
      <c r="D20" s="14" t="s">
        <v>29</v>
      </c>
      <c r="E20" s="14">
        <v>-50</v>
      </c>
      <c r="F20" s="15"/>
      <c r="G20" s="15"/>
      <c r="H20" s="15"/>
      <c r="I20" s="15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">
      <c r="A21" s="13">
        <v>40918</v>
      </c>
      <c r="B21" s="13">
        <v>101260</v>
      </c>
      <c r="C21" s="14" t="s">
        <v>26</v>
      </c>
      <c r="D21" s="14" t="s">
        <v>30</v>
      </c>
      <c r="E21" s="14">
        <v>-50</v>
      </c>
      <c r="F21" s="15"/>
      <c r="G21" s="15"/>
      <c r="H21" s="15"/>
      <c r="I21" s="15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">
      <c r="C23" t="s">
        <v>31</v>
      </c>
      <c r="E23">
        <f>SUMIF($E$6:$E$21,"&gt;0")</f>
        <v>1000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">
      <c r="C24" t="s">
        <v>32</v>
      </c>
      <c r="F24" s="16">
        <f>SUM($F$7:$F$21)</f>
        <v>0</v>
      </c>
      <c r="G24" s="16">
        <f>SUM($G$7:$G$21)</f>
        <v>0</v>
      </c>
      <c r="H24" s="16">
        <f>SUM($H$7:$H$21)</f>
        <v>0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4:78" ht="12">
      <c r="D25" t="s">
        <v>34</v>
      </c>
      <c r="E25" t="s">
        <v>35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priority="1" dxfId="3" operator="greaterThan" stopIfTrue="1">
      <formula>Judge8!$E$7</formula>
    </cfRule>
    <cfRule type="cellIs" priority="2" dxfId="11" operator="equal" stopIfTrue="1">
      <formula>""</formula>
    </cfRule>
  </conditionalFormatting>
  <conditionalFormatting sqref="E8:H8">
    <cfRule type="cellIs" priority="3" dxfId="3" operator="greaterThan" stopIfTrue="1">
      <formula>Judge8!$E$8</formula>
    </cfRule>
    <cfRule type="cellIs" priority="4" dxfId="11" operator="equal" stopIfTrue="1">
      <formula>""</formula>
    </cfRule>
  </conditionalFormatting>
  <conditionalFormatting sqref="E9:H9">
    <cfRule type="cellIs" priority="5" dxfId="3" operator="greaterThan" stopIfTrue="1">
      <formula>Judge8!$E$9</formula>
    </cfRule>
    <cfRule type="cellIs" priority="6" dxfId="11" operator="equal" stopIfTrue="1">
      <formula>""</formula>
    </cfRule>
  </conditionalFormatting>
  <conditionalFormatting sqref="E10:H10">
    <cfRule type="cellIs" priority="7" dxfId="3" operator="greaterThan" stopIfTrue="1">
      <formula>Judge8!$E$10</formula>
    </cfRule>
    <cfRule type="cellIs" priority="8" dxfId="11" operator="equal" stopIfTrue="1">
      <formula>""</formula>
    </cfRule>
  </conditionalFormatting>
  <conditionalFormatting sqref="E11:H11">
    <cfRule type="cellIs" priority="9" dxfId="3" operator="greaterThan" stopIfTrue="1">
      <formula>Judge8!$E$11</formula>
    </cfRule>
    <cfRule type="cellIs" priority="10" dxfId="11" operator="equal" stopIfTrue="1">
      <formula>""</formula>
    </cfRule>
  </conditionalFormatting>
  <conditionalFormatting sqref="E12:H12">
    <cfRule type="cellIs" priority="11" dxfId="3" operator="greaterThan" stopIfTrue="1">
      <formula>Judge8!$E$12</formula>
    </cfRule>
    <cfRule type="cellIs" priority="12" dxfId="11" operator="equal" stopIfTrue="1">
      <formula>""</formula>
    </cfRule>
  </conditionalFormatting>
  <conditionalFormatting sqref="E13:H13">
    <cfRule type="cellIs" priority="13" dxfId="3" operator="greaterThan" stopIfTrue="1">
      <formula>Judge8!$E$13</formula>
    </cfRule>
    <cfRule type="cellIs" priority="14" dxfId="11" operator="equal" stopIfTrue="1">
      <formula>""</formula>
    </cfRule>
  </conditionalFormatting>
  <conditionalFormatting sqref="E14:H14">
    <cfRule type="cellIs" priority="15" dxfId="3" operator="greaterThan" stopIfTrue="1">
      <formula>Judge8!$E$14</formula>
    </cfRule>
    <cfRule type="cellIs" priority="16" dxfId="11" operator="equal" stopIfTrue="1">
      <formula>""</formula>
    </cfRule>
  </conditionalFormatting>
  <conditionalFormatting sqref="E15:H15">
    <cfRule type="cellIs" priority="17" dxfId="3" operator="greaterThan" stopIfTrue="1">
      <formula>Judge8!$E$15</formula>
    </cfRule>
    <cfRule type="cellIs" priority="18" dxfId="11" operator="equal" stopIfTrue="1">
      <formula>""</formula>
    </cfRule>
  </conditionalFormatting>
  <conditionalFormatting sqref="E16:H16">
    <cfRule type="cellIs" priority="19" dxfId="3" operator="greaterThan" stopIfTrue="1">
      <formula>Judge8!$E$16</formula>
    </cfRule>
    <cfRule type="cellIs" priority="20" dxfId="11" operator="equal" stopIfTrue="1">
      <formula>""</formula>
    </cfRule>
  </conditionalFormatting>
  <conditionalFormatting sqref="E17:H17">
    <cfRule type="cellIs" priority="21" dxfId="3" operator="greaterThan" stopIfTrue="1">
      <formula>Judge8!$E$17</formula>
    </cfRule>
    <cfRule type="cellIs" priority="22" dxfId="11" operator="equal" stopIfTrue="1">
      <formula>""</formula>
    </cfRule>
  </conditionalFormatting>
  <conditionalFormatting sqref="E18:H18">
    <cfRule type="cellIs" priority="23" dxfId="3" operator="lessThan" stopIfTrue="1">
      <formula>Judge8!$E$18</formula>
    </cfRule>
    <cfRule type="cellIs" priority="24" dxfId="3" operator="greaterThan" stopIfTrue="1">
      <formula>0</formula>
    </cfRule>
  </conditionalFormatting>
  <conditionalFormatting sqref="E19:H19">
    <cfRule type="cellIs" priority="25" dxfId="3" operator="lessThan" stopIfTrue="1">
      <formula>Judge8!$E$19</formula>
    </cfRule>
    <cfRule type="cellIs" priority="26" dxfId="3" operator="greaterThan" stopIfTrue="1">
      <formula>0</formula>
    </cfRule>
  </conditionalFormatting>
  <conditionalFormatting sqref="E20:H20">
    <cfRule type="cellIs" priority="27" dxfId="3" operator="lessThan" stopIfTrue="1">
      <formula>Judge8!$E$20</formula>
    </cfRule>
    <cfRule type="cellIs" priority="28" dxfId="3" operator="greaterThan" stopIfTrue="1">
      <formula>0</formula>
    </cfRule>
  </conditionalFormatting>
  <conditionalFormatting sqref="E21:H21">
    <cfRule type="cellIs" priority="29" dxfId="3" operator="lessThan" stopIfTrue="1">
      <formula>Judge8!$E$21</formula>
    </cfRule>
    <cfRule type="cellIs" priority="30" dxfId="3" operator="greaterThan" stopIfTrue="1">
      <formula>0</formula>
    </cfRule>
  </conditionalFormatting>
  <conditionalFormatting sqref="C24:H24">
    <cfRule type="cellIs" priority="31" dxfId="2" operator="equal" stopIfTrue="1">
      <formula>Judge8!$D$26</formula>
    </cfRule>
    <cfRule type="cellIs" priority="32" dxfId="1" operator="equal" stopIfTrue="1">
      <formula>Judge8!$D$27</formula>
    </cfRule>
    <cfRule type="cellIs" priority="33" dxfId="0" operator="equal" stopIfTrue="1">
      <formula>Judge8!$D$28</formula>
    </cfRule>
    <cfRule type="cellIs" priority="34" dxfId="396" operator="equal" stopIfTrue="1">
      <formula>$D$29</formula>
    </cfRule>
    <cfRule type="cellIs" priority="35" dxfId="397" operator="equal" stopIfTrue="1">
      <formula>$D$30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Enterprise Development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Peyton Holland</cp:lastModifiedBy>
  <cp:lastPrinted>2002-06-22T17:00:52Z</cp:lastPrinted>
  <dcterms:created xsi:type="dcterms:W3CDTF">2002-05-15T02:32:49Z</dcterms:created>
  <dcterms:modified xsi:type="dcterms:W3CDTF">2015-05-06T15:01:32Z</dcterms:modified>
  <cp:category/>
  <cp:version/>
  <cp:contentType/>
  <cp:contentStatus/>
</cp:coreProperties>
</file>