
<file path=[Content_Types].xml><?xml version="1.0" encoding="utf-8"?>
<Types xmlns="http://schemas.openxmlformats.org/package/2006/content-types">
  <Override PartName="/xl/worksheets/sheet7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drawings/drawing2.xml" ContentType="application/vnd.openxmlformats-officedocument.drawing+xml"/>
  <Override PartName="/xl/theme/theme1.xml" ContentType="application/vnd.openxmlformats-officedocument.theme+xml"/>
  <Override PartName="/xl/drawings/drawing4.xml" ContentType="application/vnd.openxmlformats-officedocument.drawing+xml"/>
  <Override PartName="/xl/worksheets/sheet4.xml" ContentType="application/vnd.openxmlformats-officedocument.spreadsheetml.worksheet+xml"/>
  <Override PartName="/xl/drawings/drawing6.xml" ContentType="application/vnd.openxmlformats-officedocument.drawing+xml"/>
  <Default Extension="xml" ContentType="application/xml"/>
  <Override PartName="/xl/worksheets/sheet6.xml" ContentType="application/vnd.openxmlformats-officedocument.spreadsheetml.worksheet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drawings/drawing3.xml" ContentType="application/vnd.openxmlformats-officedocument.drawing+xml"/>
  <Default Extension="jpeg" ContentType="image/jpeg"/>
  <Override PartName="/xl/worksheets/sheet3.xml" ContentType="application/vnd.openxmlformats-officedocument.spreadsheetml.worksheet+xml"/>
  <Override PartName="/xl/drawings/drawing5.xml" ContentType="application/vnd.openxmlformats-officedocument.drawing+xml"/>
  <Default Extension="rels" ContentType="application/vnd.openxmlformats-package.relationships+xml"/>
  <Override PartName="/xl/worksheets/sheet5.xml" ContentType="application/vnd.openxmlformats-officedocument.spreadsheetml.worksheet+xml"/>
  <Override PartName="/xl/drawings/drawing7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autoCompressPictures="0"/>
  <bookViews>
    <workbookView xWindow="0" yWindow="0" windowWidth="14660" windowHeight="8300"/>
  </bookViews>
  <sheets>
    <sheet name="Totals" sheetId="1" r:id="rId1"/>
    <sheet name="Judge1" sheetId="8" r:id="rId2"/>
    <sheet name="Judge2" sheetId="7" r:id="rId3"/>
    <sheet name="Judge3" sheetId="6" r:id="rId4"/>
    <sheet name="Judge4" sheetId="5" r:id="rId5"/>
    <sheet name="Judge5" sheetId="4" r:id="rId6"/>
    <sheet name="Printable" sheetId="9" r:id="rId7"/>
  </sheets>
  <definedNames>
    <definedName name="ChairName" localSheetId="1">Judge1!$F$4</definedName>
    <definedName name="ChairName" localSheetId="2">Judge2!$F$4</definedName>
    <definedName name="ChairName" localSheetId="3">Judge3!$F$4</definedName>
    <definedName name="ChairName" localSheetId="4">Judge4!$F$4</definedName>
    <definedName name="ChairName" localSheetId="5">Judge5!$F$4</definedName>
    <definedName name="ChairName" localSheetId="6">Printable!$F$4</definedName>
    <definedName name="ChairName">Totals!$F$4</definedName>
    <definedName name="ContestName" localSheetId="1">Judge1!$D$4</definedName>
    <definedName name="ContestName" localSheetId="2">Judge2!$D$4</definedName>
    <definedName name="ContestName" localSheetId="3">Judge3!$D$4</definedName>
    <definedName name="ContestName" localSheetId="4">Judge4!$D$4</definedName>
    <definedName name="ContestName" localSheetId="5">Judge5!$D$4</definedName>
    <definedName name="ContestName" localSheetId="6">Printable!$D$4</definedName>
    <definedName name="ContestName">Totals!$D$4</definedName>
    <definedName name="DataBlock" localSheetId="1">Judge1!$A$6:$I$21</definedName>
    <definedName name="DataBlock" localSheetId="2">Judge2!$A$6:$I$21</definedName>
    <definedName name="DataBlock" localSheetId="3">Judge3!$A$6:$I$21</definedName>
    <definedName name="DataBlock" localSheetId="4">Judge4!$A$6:$I$21</definedName>
    <definedName name="DataBlock" localSheetId="5">Judge5!$A$6:$I$21</definedName>
    <definedName name="DataBlock" localSheetId="6">Printable!$A$6:$I$21</definedName>
    <definedName name="DataBlock">Totals!$A$6:$I$21</definedName>
    <definedName name="DivisionName" localSheetId="1">Judge1!$D$5</definedName>
    <definedName name="DivisionName" localSheetId="2">Judge2!$D$5</definedName>
    <definedName name="DivisionName" localSheetId="3">Judge3!$D$5</definedName>
    <definedName name="DivisionName" localSheetId="4">Judge4!$D$5</definedName>
    <definedName name="DivisionName" localSheetId="5">Judge5!$D$5</definedName>
    <definedName name="DivisionName" localSheetId="6">Printable!$D$5</definedName>
    <definedName name="DivisionName">Totals!$D$5</definedName>
    <definedName name="FirstContestant" localSheetId="1">Judge1!$F$6</definedName>
    <definedName name="FirstContestant" localSheetId="2">Judge2!$F$6</definedName>
    <definedName name="FirstContestant" localSheetId="3">Judge3!$F$6</definedName>
    <definedName name="FirstContestant" localSheetId="4">Judge4!$F$6</definedName>
    <definedName name="FirstContestant" localSheetId="5">Judge5!$F$6</definedName>
    <definedName name="FirstContestant" localSheetId="6">Printable!$F$6</definedName>
    <definedName name="FirstContestant">Totals!$F$6</definedName>
    <definedName name="FirstScore" localSheetId="1">Judge1!$F$7</definedName>
    <definedName name="FirstScore" localSheetId="2">Judge2!$F$7</definedName>
    <definedName name="FirstScore" localSheetId="3">Judge3!$F$7</definedName>
    <definedName name="FirstScore" localSheetId="4">Judge4!$F$7</definedName>
    <definedName name="FirstScore" localSheetId="5">Judge5!$F$7</definedName>
    <definedName name="FirstScore" localSheetId="6">Printable!$F$7</definedName>
    <definedName name="FirstScore">Totals!$F$7</definedName>
    <definedName name="FirstScoreArea" localSheetId="1">Judge1!$C$7</definedName>
    <definedName name="FirstScoreArea" localSheetId="2">Judge2!$C$7</definedName>
    <definedName name="FirstScoreArea" localSheetId="3">Judge3!$C$7</definedName>
    <definedName name="FirstScoreArea" localSheetId="4">Judge4!$C$7</definedName>
    <definedName name="FirstScoreArea" localSheetId="5">Judge5!$C$7</definedName>
    <definedName name="FirstScoreArea" localSheetId="6">Printable!$C$7</definedName>
    <definedName name="FirstScoreArea">Totals!$C$7</definedName>
    <definedName name="JudgeCount" localSheetId="1">Judge1!$J$4</definedName>
    <definedName name="JudgeCount" localSheetId="2">Judge2!$J$4</definedName>
    <definedName name="JudgeCount" localSheetId="3">Judge3!$J$4</definedName>
    <definedName name="JudgeCount" localSheetId="4">Judge4!$J$4</definedName>
    <definedName name="JudgeCount" localSheetId="5">Judge5!$J$4</definedName>
    <definedName name="JudgeCount" localSheetId="6">Printable!$J$4</definedName>
    <definedName name="JudgeCount">Totals!$J$4</definedName>
    <definedName name="_xlnm.Print_Titles" localSheetId="1">Judge1!$C:$E,Judge1!$1:$6</definedName>
    <definedName name="_xlnm.Print_Titles" localSheetId="2">Judge2!$C:$E,Judge2!$1:$6</definedName>
    <definedName name="_xlnm.Print_Titles" localSheetId="3">Judge3!$C:$E,Judge3!$1:$6</definedName>
    <definedName name="_xlnm.Print_Titles" localSheetId="4">Judge4!$C:$E,Judge4!$1:$6</definedName>
    <definedName name="_xlnm.Print_Titles" localSheetId="5">Judge5!$C:$E,Judge5!$1:$6</definedName>
    <definedName name="_xlnm.Print_Titles" localSheetId="6">Printable!$C:$E,Printable!$1:$6</definedName>
    <definedName name="_xlnm.Print_Titles" localSheetId="0">Totals!$C:$E,Totals!$1:$6</definedName>
    <definedName name="SkillsArea" localSheetId="1">Judge1!#REF!</definedName>
    <definedName name="SkillsArea" localSheetId="2">Judge2!#REF!</definedName>
    <definedName name="SkillsArea" localSheetId="3">Judge3!#REF!</definedName>
    <definedName name="SkillsArea" localSheetId="4">Judge4!#REF!</definedName>
    <definedName name="SkillsArea" localSheetId="5">Judge5!#REF!</definedName>
    <definedName name="SkillsArea" localSheetId="6">Printable!#REF!</definedName>
    <definedName name="SkillsArea">Totals!#REF!</definedName>
    <definedName name="StartContestants" localSheetId="1">Judge1!#REF!</definedName>
    <definedName name="StartContestants" localSheetId="2">Judge2!#REF!</definedName>
    <definedName name="StartContestants" localSheetId="3">Judge3!#REF!</definedName>
    <definedName name="StartContestants" localSheetId="4">Judge4!#REF!</definedName>
    <definedName name="StartContestants" localSheetId="5">Judge5!#REF!</definedName>
    <definedName name="StartContestants" localSheetId="6">Printable!#REF!</definedName>
    <definedName name="StartContestants">Totals!#REF!</definedName>
  </definedName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L20" i="8"/>
  <c r="K20"/>
  <c r="J20"/>
  <c r="I20"/>
  <c r="H20"/>
  <c r="G20"/>
  <c r="F20"/>
  <c r="E19"/>
  <c r="L20" i="7"/>
  <c r="K20"/>
  <c r="J20"/>
  <c r="I20"/>
  <c r="H20"/>
  <c r="G20"/>
  <c r="F20"/>
  <c r="E19"/>
  <c r="L20" i="6"/>
  <c r="K20"/>
  <c r="J20"/>
  <c r="I20"/>
  <c r="H20"/>
  <c r="G20"/>
  <c r="F20"/>
  <c r="E19"/>
  <c r="L20" i="5"/>
  <c r="K20"/>
  <c r="J20"/>
  <c r="I20"/>
  <c r="H20"/>
  <c r="G20"/>
  <c r="F20"/>
  <c r="E19"/>
  <c r="L20" i="4"/>
  <c r="K20"/>
  <c r="J20"/>
  <c r="I20"/>
  <c r="H20"/>
  <c r="G20"/>
  <c r="F20"/>
  <c r="E19"/>
  <c r="E19" i="9"/>
  <c r="L20"/>
  <c r="K20"/>
  <c r="J20"/>
  <c r="I20"/>
  <c r="H20"/>
  <c r="G20"/>
  <c r="F20"/>
  <c r="D26"/>
  <c r="E26"/>
  <c r="D25"/>
  <c r="E25"/>
  <c r="D24"/>
  <c r="E24"/>
  <c r="D23"/>
  <c r="E23"/>
  <c r="D22"/>
  <c r="E22"/>
  <c r="G7" i="1"/>
  <c r="H7"/>
  <c r="I7"/>
  <c r="J7"/>
  <c r="K7"/>
  <c r="L7"/>
  <c r="G8"/>
  <c r="H8"/>
  <c r="I8"/>
  <c r="J8"/>
  <c r="K8"/>
  <c r="L8"/>
  <c r="G9"/>
  <c r="H9"/>
  <c r="I9"/>
  <c r="J9"/>
  <c r="K9"/>
  <c r="L9"/>
  <c r="G10"/>
  <c r="H10"/>
  <c r="I10"/>
  <c r="J10"/>
  <c r="K10"/>
  <c r="L10"/>
  <c r="G11"/>
  <c r="H11"/>
  <c r="I11"/>
  <c r="J11"/>
  <c r="K11"/>
  <c r="L11"/>
  <c r="G12"/>
  <c r="H12"/>
  <c r="I12"/>
  <c r="J12"/>
  <c r="K12"/>
  <c r="L12"/>
  <c r="G13"/>
  <c r="H13"/>
  <c r="I13"/>
  <c r="J13"/>
  <c r="K13"/>
  <c r="L13"/>
  <c r="G14"/>
  <c r="H14"/>
  <c r="I14"/>
  <c r="J14"/>
  <c r="K14"/>
  <c r="L14"/>
  <c r="G15"/>
  <c r="H15"/>
  <c r="I15"/>
  <c r="J15"/>
  <c r="K15"/>
  <c r="L15"/>
  <c r="G16"/>
  <c r="H16"/>
  <c r="I16"/>
  <c r="J16"/>
  <c r="K16"/>
  <c r="L16"/>
  <c r="G17"/>
  <c r="H17"/>
  <c r="I17"/>
  <c r="J17"/>
  <c r="K17"/>
  <c r="L17"/>
  <c r="F17"/>
  <c r="F16"/>
  <c r="F15"/>
  <c r="F14"/>
  <c r="F13"/>
  <c r="F12"/>
  <c r="F11"/>
  <c r="F10"/>
  <c r="F9"/>
  <c r="F8"/>
  <c r="F7"/>
  <c r="E19"/>
  <c r="H20"/>
  <c r="I20"/>
  <c r="J20"/>
  <c r="K20"/>
  <c r="L20"/>
  <c r="G20"/>
  <c r="F20"/>
  <c r="D24"/>
  <c r="E24"/>
  <c r="D23"/>
  <c r="E23"/>
  <c r="D26"/>
  <c r="E26"/>
  <c r="D22"/>
  <c r="E22"/>
  <c r="D25"/>
  <c r="E25"/>
</calcChain>
</file>

<file path=xl/sharedStrings.xml><?xml version="1.0" encoding="utf-8"?>
<sst xmlns="http://schemas.openxmlformats.org/spreadsheetml/2006/main" count="300" uniqueCount="40">
  <si>
    <t>Score Card</t>
  </si>
  <si>
    <t>Enter Scores on the JUDGE Tabs ONLY.  This Totals Tab will calculate automatically.</t>
  </si>
  <si>
    <t>Contest:</t>
  </si>
  <si>
    <t>Commercial Baking</t>
  </si>
  <si>
    <t>Chair:</t>
  </si>
  <si>
    <t>Judges:</t>
  </si>
  <si>
    <t>Version:</t>
  </si>
  <si>
    <t>Division:</t>
  </si>
  <si>
    <t>S</t>
  </si>
  <si>
    <t>Contestant Numbers</t>
  </si>
  <si>
    <t>Each Judge Tab below should total to 1000 max points, and the Totals Page will AVERAGE to 1000 Max Points as well.</t>
  </si>
  <si>
    <t>ContestID</t>
  </si>
  <si>
    <t>ScoreID</t>
  </si>
  <si>
    <t>Type</t>
  </si>
  <si>
    <t>Skills Area</t>
  </si>
  <si>
    <t>Max</t>
  </si>
  <si>
    <t>Standard</t>
  </si>
  <si>
    <t>General Skills</t>
  </si>
  <si>
    <t xml:space="preserve">Bread </t>
  </si>
  <si>
    <t>Quick Bread/Muffins</t>
  </si>
  <si>
    <t xml:space="preserve">Cake Decoration </t>
  </si>
  <si>
    <t>Cookie</t>
  </si>
  <si>
    <t xml:space="preserve">Sweet Dough </t>
  </si>
  <si>
    <t>Pastry Éclair</t>
  </si>
  <si>
    <t>Pie</t>
  </si>
  <si>
    <t>Written Test</t>
  </si>
  <si>
    <t>Penalty</t>
  </si>
  <si>
    <t>Clothing</t>
  </si>
  <si>
    <t>Resume Penalty</t>
  </si>
  <si>
    <t>Maximum Possible Score:</t>
  </si>
  <si>
    <t>Total Scores:</t>
  </si>
  <si>
    <t>Ranked Scores</t>
  </si>
  <si>
    <t>Cont. #</t>
  </si>
  <si>
    <t>First Place:</t>
  </si>
  <si>
    <t>Second Place:</t>
  </si>
  <si>
    <t>Third Place:</t>
  </si>
  <si>
    <t>Fourth Place:</t>
  </si>
  <si>
    <t>Fifth Place:</t>
  </si>
  <si>
    <t>Do Not Type Scores into this Printable Sheet in Excel - it is for Printing and Pencil Tabulation ONLY!</t>
  </si>
  <si>
    <t xml:space="preserve"> </t>
  </si>
</sst>
</file>

<file path=xl/styles.xml><?xml version="1.0" encoding="utf-8"?>
<styleSheet xmlns="http://schemas.openxmlformats.org/spreadsheetml/2006/main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_);_(* \(#,##0.00\);_(* &quot;-&quot;??_);_(@_)"/>
    <numFmt numFmtId="165" formatCode="_(* #,##0.000_);_(* \(#,##0.000\);_(* &quot;-&quot;???_);_(@_)"/>
    <numFmt numFmtId="166" formatCode="#,##0.000"/>
  </numFmts>
  <fonts count="7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4"/>
      <color indexed="18"/>
      <name val="Arial"/>
      <family val="2"/>
    </font>
    <font>
      <sz val="10"/>
      <name val="Arial"/>
    </font>
    <font>
      <b/>
      <sz val="10"/>
      <color indexed="10"/>
      <name val="Arial"/>
      <family val="2"/>
    </font>
    <font>
      <sz val="24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3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0" xfId="0" applyProtection="1">
      <protection locked="0"/>
    </xf>
    <xf numFmtId="0" fontId="3" fillId="0" borderId="0" xfId="0" applyFont="1" applyAlignment="1">
      <alignment horizontal="right"/>
    </xf>
    <xf numFmtId="165" fontId="0" fillId="0" borderId="0" xfId="1" applyNumberFormat="1" applyFont="1" applyProtection="1">
      <protection locked="0"/>
    </xf>
    <xf numFmtId="165" fontId="0" fillId="0" borderId="0" xfId="1" applyNumberFormat="1" applyFont="1"/>
    <xf numFmtId="165" fontId="0" fillId="0" borderId="0" xfId="0" applyNumberFormat="1"/>
    <xf numFmtId="0" fontId="0" fillId="0" borderId="0" xfId="0" applyAlignment="1">
      <alignment horizontal="left"/>
    </xf>
    <xf numFmtId="0" fontId="4" fillId="0" borderId="0" xfId="0" applyFont="1" applyProtection="1">
      <protection locked="0"/>
    </xf>
    <xf numFmtId="0" fontId="0" fillId="0" borderId="0" xfId="0" applyProtection="1"/>
    <xf numFmtId="0" fontId="0" fillId="2" borderId="0" xfId="0" applyFill="1" applyProtection="1">
      <protection locked="0"/>
    </xf>
    <xf numFmtId="165" fontId="0" fillId="2" borderId="0" xfId="1" applyNumberFormat="1" applyFont="1" applyFill="1" applyProtection="1">
      <protection locked="0"/>
    </xf>
    <xf numFmtId="165" fontId="0" fillId="0" borderId="0" xfId="1" applyNumberFormat="1" applyFont="1" applyProtection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5" fillId="0" borderId="0" xfId="0" applyFont="1"/>
    <xf numFmtId="166" fontId="0" fillId="0" borderId="0" xfId="1" applyNumberFormat="1" applyFont="1" applyProtection="1"/>
    <xf numFmtId="166" fontId="0" fillId="2" borderId="0" xfId="1" applyNumberFormat="1" applyFont="1" applyFill="1" applyProtection="1"/>
    <xf numFmtId="0" fontId="2" fillId="0" borderId="0" xfId="0" applyFont="1" applyAlignment="1">
      <alignment horizontal="center"/>
    </xf>
    <xf numFmtId="0" fontId="6" fillId="0" borderId="1" xfId="0" applyFont="1" applyBorder="1" applyProtection="1"/>
  </cellXfs>
  <cellStyles count="2">
    <cellStyle name="Comma" xfId="1" builtinId="3"/>
    <cellStyle name="Normal" xfId="0" builtinId="0"/>
  </cellStyles>
  <dxfs count="189"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1032" name="Picture 5" descr="skillschamp">
          <a:extLst>
            <a:ext uri="{FF2B5EF4-FFF2-40B4-BE49-F238E27FC236}">
              <a16:creationId xmlns:a16="http://schemas.microsoft.com/office/drawing/2014/main" xmlns:a="http://schemas.openxmlformats.org/drawingml/2006/main" xmlns:xdr="http://schemas.openxmlformats.org/drawingml/2006/spreadsheetDrawing" xmlns="" id="{00000000-0008-0000-00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a="http://schemas.openxmlformats.org/drawingml/2006/main" xmlns:xdr="http://schemas.openxmlformats.org/drawingml/2006/spreadsheetDrawing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a="http://schemas.openxmlformats.org/drawingml/2006/main" xmlns:xdr="http://schemas.openxmlformats.org/drawingml/2006/spreadsheetDrawing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xmlns:a="http://schemas.openxmlformats.org/drawingml/2006/main" xmlns:xdr="http://schemas.openxmlformats.org/drawingml/2006/spreadsheetDrawing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a="http://schemas.openxmlformats.org/drawingml/2006/main" xmlns:xdr="http://schemas.openxmlformats.org/drawingml/2006/spreadsheetDrawing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a="http://schemas.openxmlformats.org/drawingml/2006/main" xmlns:xdr="http://schemas.openxmlformats.org/drawingml/2006/spreadsheetDrawing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xmlns:a="http://schemas.openxmlformats.org/drawingml/2006/main" xmlns:xdr="http://schemas.openxmlformats.org/drawingml/2006/spreadsheetDrawing" xmlns="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a="http://schemas.openxmlformats.org/drawingml/2006/main" xmlns:xdr="http://schemas.openxmlformats.org/drawingml/2006/spreadsheetDrawing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a="http://schemas.openxmlformats.org/drawingml/2006/main" xmlns:xdr="http://schemas.openxmlformats.org/drawingml/2006/spreadsheetDrawing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xmlns:a="http://schemas.openxmlformats.org/drawingml/2006/main" xmlns:xdr="http://schemas.openxmlformats.org/drawingml/2006/spreadsheetDrawing" xmlns="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a="http://schemas.openxmlformats.org/drawingml/2006/main" xmlns:xdr="http://schemas.openxmlformats.org/drawingml/2006/spreadsheetDrawing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a="http://schemas.openxmlformats.org/drawingml/2006/main" xmlns:xdr="http://schemas.openxmlformats.org/drawingml/2006/spreadsheetDrawing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xmlns:a="http://schemas.openxmlformats.org/drawingml/2006/main" xmlns:xdr="http://schemas.openxmlformats.org/drawingml/2006/spreadsheetDrawing" xmlns="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a="http://schemas.openxmlformats.org/drawingml/2006/main" xmlns:xdr="http://schemas.openxmlformats.org/drawingml/2006/spreadsheetDrawing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a="http://schemas.openxmlformats.org/drawingml/2006/main" xmlns:xdr="http://schemas.openxmlformats.org/drawingml/2006/spreadsheetDrawing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xmlns:a="http://schemas.openxmlformats.org/drawingml/2006/main" xmlns:xdr="http://schemas.openxmlformats.org/drawingml/2006/spreadsheetDrawing" xmlns="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a="http://schemas.openxmlformats.org/drawingml/2006/main" xmlns:xdr="http://schemas.openxmlformats.org/drawingml/2006/spreadsheetDrawing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a="http://schemas.openxmlformats.org/drawingml/2006/main" xmlns:xdr="http://schemas.openxmlformats.org/drawingml/2006/spreadsheetDrawing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xmlns:a="http://schemas.openxmlformats.org/drawingml/2006/main" xmlns:xdr="http://schemas.openxmlformats.org/drawingml/2006/spreadsheetDrawing" xmlns="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a="http://schemas.openxmlformats.org/drawingml/2006/main" xmlns:xdr="http://schemas.openxmlformats.org/drawingml/2006/spreadsheetDrawing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a="http://schemas.openxmlformats.org/drawingml/2006/main" xmlns:xdr="http://schemas.openxmlformats.org/drawingml/2006/spreadsheetDrawing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:a="http://schemas.openxmlformats.org/drawingml/2006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:a="http://schemas.openxmlformats.org/drawingml/2006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BQ280"/>
  <sheetViews>
    <sheetView tabSelected="1" workbookViewId="0">
      <pane xSplit="5" ySplit="6" topLeftCell="F18" activePane="bottomRight" state="frozen"/>
      <selection pane="topRight" activeCell="D1" sqref="D1"/>
      <selection pane="bottomLeft" activeCell="A6" sqref="A6"/>
      <selection pane="bottomRight" activeCell="E22" sqref="E22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2" spans="1:69" ht="17">
      <c r="D2" s="4" t="s">
        <v>0</v>
      </c>
      <c r="G2" s="19" t="s">
        <v>1</v>
      </c>
    </row>
    <row r="4" spans="1:69" ht="15" customHeight="1">
      <c r="C4" s="2" t="s">
        <v>2</v>
      </c>
      <c r="D4" t="s">
        <v>3</v>
      </c>
      <c r="E4" s="2" t="s">
        <v>4</v>
      </c>
      <c r="F4" s="1"/>
      <c r="G4" s="1"/>
      <c r="I4" s="2" t="s">
        <v>5</v>
      </c>
      <c r="J4" s="3">
        <v>5</v>
      </c>
      <c r="N4" s="2" t="s">
        <v>6</v>
      </c>
      <c r="O4" s="8">
        <v>20130210</v>
      </c>
    </row>
    <row r="5" spans="1:69">
      <c r="C5" s="2" t="s">
        <v>7</v>
      </c>
      <c r="D5" s="1" t="s">
        <v>8</v>
      </c>
      <c r="F5" s="1" t="s">
        <v>9</v>
      </c>
      <c r="J5" t="s">
        <v>10</v>
      </c>
    </row>
    <row r="6" spans="1:69">
      <c r="A6" s="1" t="s">
        <v>11</v>
      </c>
      <c r="B6" s="1" t="s">
        <v>12</v>
      </c>
      <c r="C6" s="1" t="s">
        <v>13</v>
      </c>
      <c r="D6" s="1" t="s">
        <v>14</v>
      </c>
      <c r="E6" s="2" t="s">
        <v>15</v>
      </c>
      <c r="F6" s="1">
        <v>1378</v>
      </c>
      <c r="G6" s="1">
        <v>1382</v>
      </c>
      <c r="H6" s="1">
        <v>1808</v>
      </c>
      <c r="I6" s="1">
        <v>1961</v>
      </c>
      <c r="J6" s="1">
        <v>1975</v>
      </c>
      <c r="K6" s="1">
        <v>2237</v>
      </c>
      <c r="L6" s="1">
        <v>2263</v>
      </c>
    </row>
    <row r="7" spans="1:69">
      <c r="A7" s="10">
        <v>44399</v>
      </c>
      <c r="B7" s="10">
        <v>689414</v>
      </c>
      <c r="C7" s="9" t="s">
        <v>16</v>
      </c>
      <c r="D7" s="3" t="s">
        <v>17</v>
      </c>
      <c r="E7" s="3">
        <v>60</v>
      </c>
      <c r="F7" s="20">
        <f>IF(ISERROR(AVERAGE(Judge1:Judge5!F7))," ", AVERAGE(Judge1:Judge5!F7))</f>
        <v>40</v>
      </c>
      <c r="G7" s="20">
        <f>IF(ISERROR(AVERAGE(Judge1:Judge5!G7))," ", AVERAGE(Judge1:Judge5!G7))</f>
        <v>40</v>
      </c>
      <c r="H7" s="20">
        <f>IF(ISERROR(AVERAGE(Judge1:Judge5!H7))," ", AVERAGE(Judge1:Judge5!H7))</f>
        <v>10</v>
      </c>
      <c r="I7" s="20">
        <f>IF(ISERROR(AVERAGE(Judge1:Judge5!I7))," ", AVERAGE(Judge1:Judge5!I7))</f>
        <v>10</v>
      </c>
      <c r="J7" s="20">
        <f>IF(ISERROR(AVERAGE(Judge1:Judge5!J7))," ", AVERAGE(Judge1:Judge5!J7))</f>
        <v>10</v>
      </c>
      <c r="K7" s="20">
        <f>IF(ISERROR(AVERAGE(Judge1:Judge5!K7))," ", AVERAGE(Judge1:Judge5!K7))</f>
        <v>0</v>
      </c>
      <c r="L7" s="20">
        <f>IF(ISERROR(AVERAGE(Judge1:Judge5!L7))," ", AVERAGE(Judge1:Judge5!L7))</f>
        <v>0</v>
      </c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>
      <c r="A8" s="10">
        <v>44399</v>
      </c>
      <c r="B8" s="10">
        <v>689415</v>
      </c>
      <c r="C8" s="3" t="s">
        <v>16</v>
      </c>
      <c r="D8" s="3" t="s">
        <v>18</v>
      </c>
      <c r="E8" s="3">
        <v>120</v>
      </c>
      <c r="F8" s="20">
        <f>IF(ISERROR(AVERAGE(Judge1:Judge5!F8))," ", AVERAGE(Judge1:Judge5!F8))</f>
        <v>91.666666666666671</v>
      </c>
      <c r="G8" s="20">
        <f>IF(ISERROR(AVERAGE(Judge1:Judge5!G8))," ", AVERAGE(Judge1:Judge5!G8))</f>
        <v>88.333333333333329</v>
      </c>
      <c r="H8" s="20">
        <f>IF(ISERROR(AVERAGE(Judge1:Judge5!H8))," ", AVERAGE(Judge1:Judge5!H8))</f>
        <v>41.666666666666664</v>
      </c>
      <c r="I8" s="20">
        <f>IF(ISERROR(AVERAGE(Judge1:Judge5!I8))," ", AVERAGE(Judge1:Judge5!I8))</f>
        <v>41.666666666666664</v>
      </c>
      <c r="J8" s="20">
        <f>IF(ISERROR(AVERAGE(Judge1:Judge5!J8))," ", AVERAGE(Judge1:Judge5!J8))</f>
        <v>32.333333333333336</v>
      </c>
      <c r="K8" s="20">
        <f>IF(ISERROR(AVERAGE(Judge1:Judge5!K8))," ", AVERAGE(Judge1:Judge5!K8))</f>
        <v>0</v>
      </c>
      <c r="L8" s="20">
        <f>IF(ISERROR(AVERAGE(Judge1:Judge5!L8))," ", AVERAGE(Judge1:Judge5!L8))</f>
        <v>0</v>
      </c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>
      <c r="A9" s="10">
        <v>44399</v>
      </c>
      <c r="B9" s="10">
        <v>689416</v>
      </c>
      <c r="C9" s="3" t="s">
        <v>16</v>
      </c>
      <c r="D9" s="3" t="s">
        <v>19</v>
      </c>
      <c r="E9" s="3">
        <v>120</v>
      </c>
      <c r="F9" s="20">
        <f>IF(ISERROR(AVERAGE(Judge1:Judge5!F9))," ", AVERAGE(Judge1:Judge5!F9))</f>
        <v>91.666666666666671</v>
      </c>
      <c r="G9" s="20">
        <f>IF(ISERROR(AVERAGE(Judge1:Judge5!G9))," ", AVERAGE(Judge1:Judge5!G9))</f>
        <v>88.333333333333329</v>
      </c>
      <c r="H9" s="20">
        <f>IF(ISERROR(AVERAGE(Judge1:Judge5!H9))," ", AVERAGE(Judge1:Judge5!H9))</f>
        <v>41.666666666666664</v>
      </c>
      <c r="I9" s="20">
        <f>IF(ISERROR(AVERAGE(Judge1:Judge5!I9))," ", AVERAGE(Judge1:Judge5!I9))</f>
        <v>41.666666666666664</v>
      </c>
      <c r="J9" s="20">
        <f>IF(ISERROR(AVERAGE(Judge1:Judge5!J9))," ", AVERAGE(Judge1:Judge5!J9))</f>
        <v>32.333333333333336</v>
      </c>
      <c r="K9" s="20">
        <f>IF(ISERROR(AVERAGE(Judge1:Judge5!K9))," ", AVERAGE(Judge1:Judge5!K9))</f>
        <v>0</v>
      </c>
      <c r="L9" s="20">
        <f>IF(ISERROR(AVERAGE(Judge1:Judge5!L9))," ", AVERAGE(Judge1:Judge5!L9))</f>
        <v>0</v>
      </c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>
      <c r="A10" s="10">
        <v>44399</v>
      </c>
      <c r="B10" s="10">
        <v>689417</v>
      </c>
      <c r="C10" s="3" t="s">
        <v>16</v>
      </c>
      <c r="D10" s="3" t="s">
        <v>20</v>
      </c>
      <c r="E10" s="3">
        <v>120</v>
      </c>
      <c r="F10" s="20">
        <f>IF(ISERROR(AVERAGE(Judge1:Judge5!F10))," ", AVERAGE(Judge1:Judge5!F10))</f>
        <v>0</v>
      </c>
      <c r="G10" s="20">
        <f>IF(ISERROR(AVERAGE(Judge1:Judge5!G10))," ", AVERAGE(Judge1:Judge5!G10))</f>
        <v>0</v>
      </c>
      <c r="H10" s="20">
        <f>IF(ISERROR(AVERAGE(Judge1:Judge5!H10))," ", AVERAGE(Judge1:Judge5!H10))</f>
        <v>0</v>
      </c>
      <c r="I10" s="20">
        <f>IF(ISERROR(AVERAGE(Judge1:Judge5!I10))," ", AVERAGE(Judge1:Judge5!I10))</f>
        <v>0</v>
      </c>
      <c r="J10" s="20">
        <f>IF(ISERROR(AVERAGE(Judge1:Judge5!J10))," ", AVERAGE(Judge1:Judge5!J10))</f>
        <v>0</v>
      </c>
      <c r="K10" s="20">
        <f>IF(ISERROR(AVERAGE(Judge1:Judge5!K10))," ", AVERAGE(Judge1:Judge5!K10))</f>
        <v>0</v>
      </c>
      <c r="L10" s="20">
        <f>IF(ISERROR(AVERAGE(Judge1:Judge5!L10))," ", AVERAGE(Judge1:Judge5!L10))</f>
        <v>0</v>
      </c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>
      <c r="A11" s="10">
        <v>44399</v>
      </c>
      <c r="B11" s="10">
        <v>689418</v>
      </c>
      <c r="C11" s="3" t="s">
        <v>16</v>
      </c>
      <c r="D11" s="3" t="s">
        <v>21</v>
      </c>
      <c r="E11" s="3">
        <v>120</v>
      </c>
      <c r="F11" s="20">
        <f>IF(ISERROR(AVERAGE(Judge1:Judge5!F11))," ", AVERAGE(Judge1:Judge5!F11))</f>
        <v>75.666666666666671</v>
      </c>
      <c r="G11" s="20">
        <f>IF(ISERROR(AVERAGE(Judge1:Judge5!G11))," ", AVERAGE(Judge1:Judge5!G11))</f>
        <v>78</v>
      </c>
      <c r="H11" s="20">
        <f>IF(ISERROR(AVERAGE(Judge1:Judge5!H11))," ", AVERAGE(Judge1:Judge5!H11))</f>
        <v>0</v>
      </c>
      <c r="I11" s="20">
        <f>IF(ISERROR(AVERAGE(Judge1:Judge5!I11))," ", AVERAGE(Judge1:Judge5!I11))</f>
        <v>108</v>
      </c>
      <c r="J11" s="20">
        <f>IF(ISERROR(AVERAGE(Judge1:Judge5!J11))," ", AVERAGE(Judge1:Judge5!J11))</f>
        <v>95</v>
      </c>
      <c r="K11" s="20">
        <f>IF(ISERROR(AVERAGE(Judge1:Judge5!K11))," ", AVERAGE(Judge1:Judge5!K11))</f>
        <v>0</v>
      </c>
      <c r="L11" s="20">
        <f>IF(ISERROR(AVERAGE(Judge1:Judge5!L11))," ", AVERAGE(Judge1:Judge5!L11))</f>
        <v>0</v>
      </c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>
      <c r="A12" s="10">
        <v>44399</v>
      </c>
      <c r="B12" s="10">
        <v>689419</v>
      </c>
      <c r="C12" s="3" t="s">
        <v>16</v>
      </c>
      <c r="D12" s="3" t="s">
        <v>22</v>
      </c>
      <c r="E12" s="3">
        <v>120</v>
      </c>
      <c r="F12" s="20">
        <f>IF(ISERROR(AVERAGE(Judge1:Judge5!F12))," ", AVERAGE(Judge1:Judge5!F12))</f>
        <v>0</v>
      </c>
      <c r="G12" s="20">
        <f>IF(ISERROR(AVERAGE(Judge1:Judge5!G12))," ", AVERAGE(Judge1:Judge5!G12))</f>
        <v>0</v>
      </c>
      <c r="H12" s="20">
        <f>IF(ISERROR(AVERAGE(Judge1:Judge5!H12))," ", AVERAGE(Judge1:Judge5!H12))</f>
        <v>0</v>
      </c>
      <c r="I12" s="20">
        <f>IF(ISERROR(AVERAGE(Judge1:Judge5!I12))," ", AVERAGE(Judge1:Judge5!I12))</f>
        <v>0</v>
      </c>
      <c r="J12" s="20">
        <f>IF(ISERROR(AVERAGE(Judge1:Judge5!J12))," ", AVERAGE(Judge1:Judge5!J12))</f>
        <v>0</v>
      </c>
      <c r="K12" s="20">
        <f>IF(ISERROR(AVERAGE(Judge1:Judge5!K12))," ", AVERAGE(Judge1:Judge5!K12))</f>
        <v>0</v>
      </c>
      <c r="L12" s="20">
        <f>IF(ISERROR(AVERAGE(Judge1:Judge5!L12))," ", AVERAGE(Judge1:Judge5!L12))</f>
        <v>0</v>
      </c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A13" s="10">
        <v>44399</v>
      </c>
      <c r="B13" s="10">
        <v>689420</v>
      </c>
      <c r="C13" s="3" t="s">
        <v>16</v>
      </c>
      <c r="D13" s="3" t="s">
        <v>23</v>
      </c>
      <c r="E13" s="3">
        <v>120</v>
      </c>
      <c r="F13" s="20">
        <f>IF(ISERROR(AVERAGE(Judge1:Judge5!F13))," ", AVERAGE(Judge1:Judge5!F13))</f>
        <v>0</v>
      </c>
      <c r="G13" s="20">
        <f>IF(ISERROR(AVERAGE(Judge1:Judge5!G13))," ", AVERAGE(Judge1:Judge5!G13))</f>
        <v>0</v>
      </c>
      <c r="H13" s="20">
        <f>IF(ISERROR(AVERAGE(Judge1:Judge5!H13))," ", AVERAGE(Judge1:Judge5!H13))</f>
        <v>0</v>
      </c>
      <c r="I13" s="20">
        <f>IF(ISERROR(AVERAGE(Judge1:Judge5!I13))," ", AVERAGE(Judge1:Judge5!I13))</f>
        <v>0</v>
      </c>
      <c r="J13" s="20">
        <f>IF(ISERROR(AVERAGE(Judge1:Judge5!J13))," ", AVERAGE(Judge1:Judge5!J13))</f>
        <v>0</v>
      </c>
      <c r="K13" s="20">
        <f>IF(ISERROR(AVERAGE(Judge1:Judge5!K13))," ", AVERAGE(Judge1:Judge5!K13))</f>
        <v>0</v>
      </c>
      <c r="L13" s="20">
        <f>IF(ISERROR(AVERAGE(Judge1:Judge5!L13))," ", AVERAGE(Judge1:Judge5!L13))</f>
        <v>0</v>
      </c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A14" s="10">
        <v>44399</v>
      </c>
      <c r="B14" s="10">
        <v>689421</v>
      </c>
      <c r="C14" s="3" t="s">
        <v>16</v>
      </c>
      <c r="D14" s="3" t="s">
        <v>24</v>
      </c>
      <c r="E14" s="3">
        <v>120</v>
      </c>
      <c r="F14" s="20">
        <f>IF(ISERROR(AVERAGE(Judge1:Judge5!F14))," ", AVERAGE(Judge1:Judge5!F14))</f>
        <v>0</v>
      </c>
      <c r="G14" s="20">
        <f>IF(ISERROR(AVERAGE(Judge1:Judge5!G14))," ", AVERAGE(Judge1:Judge5!G14))</f>
        <v>0</v>
      </c>
      <c r="H14" s="20">
        <f>IF(ISERROR(AVERAGE(Judge1:Judge5!H14))," ", AVERAGE(Judge1:Judge5!H14))</f>
        <v>0</v>
      </c>
      <c r="I14" s="20">
        <f>IF(ISERROR(AVERAGE(Judge1:Judge5!I14))," ", AVERAGE(Judge1:Judge5!I14))</f>
        <v>0</v>
      </c>
      <c r="J14" s="20">
        <f>IF(ISERROR(AVERAGE(Judge1:Judge5!J14))," ", AVERAGE(Judge1:Judge5!J14))</f>
        <v>0</v>
      </c>
      <c r="K14" s="20">
        <f>IF(ISERROR(AVERAGE(Judge1:Judge5!K14))," ", AVERAGE(Judge1:Judge5!K14))</f>
        <v>0</v>
      </c>
      <c r="L14" s="20">
        <f>IF(ISERROR(AVERAGE(Judge1:Judge5!L14))," ", AVERAGE(Judge1:Judge5!L14))</f>
        <v>0</v>
      </c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A15" s="10">
        <v>44399</v>
      </c>
      <c r="B15" s="10">
        <v>689422</v>
      </c>
      <c r="C15" s="3" t="s">
        <v>16</v>
      </c>
      <c r="D15" s="3" t="s">
        <v>25</v>
      </c>
      <c r="E15" s="3">
        <v>100</v>
      </c>
      <c r="F15" s="20">
        <f>IF(ISERROR(AVERAGE(Judge1:Judge5!F15))," ", AVERAGE(Judge1:Judge5!F15))</f>
        <v>0</v>
      </c>
      <c r="G15" s="20">
        <f>IF(ISERROR(AVERAGE(Judge1:Judge5!G15))," ", AVERAGE(Judge1:Judge5!G15))</f>
        <v>0</v>
      </c>
      <c r="H15" s="20">
        <f>IF(ISERROR(AVERAGE(Judge1:Judge5!H15))," ", AVERAGE(Judge1:Judge5!H15))</f>
        <v>0</v>
      </c>
      <c r="I15" s="20">
        <f>IF(ISERROR(AVERAGE(Judge1:Judge5!I15))," ", AVERAGE(Judge1:Judge5!I15))</f>
        <v>0</v>
      </c>
      <c r="J15" s="20">
        <f>IF(ISERROR(AVERAGE(Judge1:Judge5!J15))," ", AVERAGE(Judge1:Judge5!J15))</f>
        <v>0</v>
      </c>
      <c r="K15" s="20">
        <f>IF(ISERROR(AVERAGE(Judge1:Judge5!K15))," ", AVERAGE(Judge1:Judge5!K15))</f>
        <v>0</v>
      </c>
      <c r="L15" s="20">
        <f>IF(ISERROR(AVERAGE(Judge1:Judge5!L15))," ", AVERAGE(Judge1:Judge5!L15))</f>
        <v>0</v>
      </c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A16" s="10">
        <v>44399</v>
      </c>
      <c r="B16" s="10">
        <v>689423</v>
      </c>
      <c r="C16" s="11" t="s">
        <v>26</v>
      </c>
      <c r="D16" s="11" t="s">
        <v>27</v>
      </c>
      <c r="E16" s="11">
        <v>-50</v>
      </c>
      <c r="F16" s="21" t="str">
        <f>IF(ISERROR(AVERAGE(Judge1:Judge5!F16))," ", AVERAGE(Judge1:Judge5!F16))</f>
        <v xml:space="preserve"> </v>
      </c>
      <c r="G16" s="21" t="str">
        <f>IF(ISERROR(AVERAGE(Judge1:Judge5!G16))," ", AVERAGE(Judge1:Judge5!G16))</f>
        <v xml:space="preserve"> </v>
      </c>
      <c r="H16" s="21" t="str">
        <f>IF(ISERROR(AVERAGE(Judge1:Judge5!H16))," ", AVERAGE(Judge1:Judge5!H16))</f>
        <v xml:space="preserve"> </v>
      </c>
      <c r="I16" s="21" t="str">
        <f>IF(ISERROR(AVERAGE(Judge1:Judge5!I16))," ", AVERAGE(Judge1:Judge5!I16))</f>
        <v xml:space="preserve"> </v>
      </c>
      <c r="J16" s="21" t="str">
        <f>IF(ISERROR(AVERAGE(Judge1:Judge5!J16))," ", AVERAGE(Judge1:Judge5!J16))</f>
        <v xml:space="preserve"> </v>
      </c>
      <c r="K16" s="21" t="str">
        <f>IF(ISERROR(AVERAGE(Judge1:Judge5!K16))," ", AVERAGE(Judge1:Judge5!K16))</f>
        <v xml:space="preserve"> </v>
      </c>
      <c r="L16" s="21" t="str">
        <f>IF(ISERROR(AVERAGE(Judge1:Judge5!L16))," ", AVERAGE(Judge1:Judge5!L16))</f>
        <v xml:space="preserve"> </v>
      </c>
      <c r="M16" s="12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>
      <c r="A17" s="10">
        <v>44399</v>
      </c>
      <c r="B17" s="10">
        <v>689424</v>
      </c>
      <c r="C17" s="11" t="s">
        <v>26</v>
      </c>
      <c r="D17" s="11" t="s">
        <v>28</v>
      </c>
      <c r="E17" s="11">
        <v>-10</v>
      </c>
      <c r="F17" s="21" t="str">
        <f>IF(ISERROR(AVERAGE(Judge1:Judge5!F17))," ", AVERAGE(Judge1:Judge5!F17))</f>
        <v xml:space="preserve"> </v>
      </c>
      <c r="G17" s="21" t="str">
        <f>IF(ISERROR(AVERAGE(Judge1:Judge5!G17))," ", AVERAGE(Judge1:Judge5!G17))</f>
        <v xml:space="preserve"> </v>
      </c>
      <c r="H17" s="21" t="str">
        <f>IF(ISERROR(AVERAGE(Judge1:Judge5!H17))," ", AVERAGE(Judge1:Judge5!H17))</f>
        <v xml:space="preserve"> </v>
      </c>
      <c r="I17" s="21" t="str">
        <f>IF(ISERROR(AVERAGE(Judge1:Judge5!I17))," ", AVERAGE(Judge1:Judge5!I17))</f>
        <v xml:space="preserve"> </v>
      </c>
      <c r="J17" s="21" t="str">
        <f>IF(ISERROR(AVERAGE(Judge1:Judge5!J17))," ", AVERAGE(Judge1:Judge5!J17))</f>
        <v xml:space="preserve"> </v>
      </c>
      <c r="K17" s="21" t="str">
        <f>IF(ISERROR(AVERAGE(Judge1:Judge5!K17))," ", AVERAGE(Judge1:Judge5!K17))</f>
        <v xml:space="preserve"> </v>
      </c>
      <c r="L17" s="21" t="str">
        <f>IF(ISERROR(AVERAGE(Judge1:Judge5!L17))," ", AVERAGE(Judge1:Judge5!L17))</f>
        <v xml:space="preserve"> </v>
      </c>
      <c r="M17" s="12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>
      <c r="C19" t="s">
        <v>29</v>
      </c>
      <c r="E19">
        <f>SUMIF($E$6:$E$17, "&gt;0")</f>
        <v>1000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>
      <c r="C20" t="s">
        <v>30</v>
      </c>
      <c r="F20" s="13">
        <f>SUM($F$7:$F$17)</f>
        <v>299.00000000000006</v>
      </c>
      <c r="G20" s="13">
        <f>SUM($G$7:$G$17)</f>
        <v>294.66666666666663</v>
      </c>
      <c r="H20" s="13">
        <f>SUM($H$7:$H$17)</f>
        <v>93.333333333333329</v>
      </c>
      <c r="I20" s="13">
        <f>SUM($I$7:$I$17)</f>
        <v>201.33333333333331</v>
      </c>
      <c r="J20" s="13">
        <f>SUM($J$7:$J$17)</f>
        <v>169.66666666666669</v>
      </c>
      <c r="K20" s="13">
        <f>SUM($K$7:$K$17)</f>
        <v>0</v>
      </c>
      <c r="L20" s="13">
        <f>SUM($L$7:$L$17)</f>
        <v>0</v>
      </c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>
      <c r="D21" t="s">
        <v>31</v>
      </c>
      <c r="E21" t="s">
        <v>32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>
      <c r="C22" t="s">
        <v>33</v>
      </c>
      <c r="D22" s="14">
        <f>LARGE($F$20:$L$20,1)</f>
        <v>299.00000000000006</v>
      </c>
      <c r="E22">
        <f>INDEX($F$6:$L$6,MATCH($D$22,$F$20:$L$20,0))</f>
        <v>1378</v>
      </c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>
      <c r="C23" t="s">
        <v>34</v>
      </c>
      <c r="D23" s="15">
        <f>LARGE($F$20:$L$20,2)</f>
        <v>294.66666666666663</v>
      </c>
      <c r="E23">
        <f>INDEX($F$6:$L$6,MATCH($D$23,$F$20:$L$20,0))</f>
        <v>1382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>
      <c r="C24" t="s">
        <v>35</v>
      </c>
      <c r="D24" s="16">
        <f>LARGE($F$20:$L$20,3)</f>
        <v>201.33333333333331</v>
      </c>
      <c r="E24">
        <f>INDEX($F$6:$L$6,MATCH($D$24,$F$20:$L$20,0))</f>
        <v>1961</v>
      </c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>
      <c r="C25" t="s">
        <v>36</v>
      </c>
      <c r="D25" s="17">
        <f>LARGE($F$20:$L$20,4)</f>
        <v>169.66666666666669</v>
      </c>
      <c r="E25">
        <f>INDEX($F$6:$L$6,MATCH($D$25,$F$20:$L$20,0))</f>
        <v>1975</v>
      </c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>
      <c r="C26" s="1" t="s">
        <v>37</v>
      </c>
      <c r="D26" s="18">
        <f>LARGE($F$20:$L$20,5)</f>
        <v>93.333333333333329</v>
      </c>
      <c r="E26">
        <f>INDEX($F$6:$L$6,MATCH($D$26,$F$20:$L$20,0))</f>
        <v>1808</v>
      </c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phoneticPr fontId="0" type="noConversion"/>
  <conditionalFormatting sqref="E7:L7">
    <cfRule type="cellIs" dxfId="188" priority="1" stopIfTrue="1" operator="greaterThan">
      <formula>$E$7</formula>
    </cfRule>
    <cfRule type="cellIs" dxfId="187" priority="2" stopIfTrue="1" operator="equal">
      <formula>""</formula>
    </cfRule>
  </conditionalFormatting>
  <conditionalFormatting sqref="E8:L8">
    <cfRule type="cellIs" dxfId="186" priority="3" stopIfTrue="1" operator="greaterThan">
      <formula>$E$8</formula>
    </cfRule>
    <cfRule type="cellIs" dxfId="185" priority="4" stopIfTrue="1" operator="equal">
      <formula>""</formula>
    </cfRule>
  </conditionalFormatting>
  <conditionalFormatting sqref="E9:L9">
    <cfRule type="cellIs" dxfId="184" priority="5" stopIfTrue="1" operator="greaterThan">
      <formula>$E$9</formula>
    </cfRule>
    <cfRule type="cellIs" dxfId="183" priority="6" stopIfTrue="1" operator="equal">
      <formula>""</formula>
    </cfRule>
  </conditionalFormatting>
  <conditionalFormatting sqref="E10:L10">
    <cfRule type="cellIs" dxfId="182" priority="7" stopIfTrue="1" operator="greaterThan">
      <formula>$E$10</formula>
    </cfRule>
    <cfRule type="cellIs" dxfId="181" priority="8" stopIfTrue="1" operator="equal">
      <formula>""</formula>
    </cfRule>
  </conditionalFormatting>
  <conditionalFormatting sqref="E11:L11">
    <cfRule type="cellIs" dxfId="180" priority="9" stopIfTrue="1" operator="greaterThan">
      <formula>$E$11</formula>
    </cfRule>
    <cfRule type="cellIs" dxfId="179" priority="10" stopIfTrue="1" operator="equal">
      <formula>""</formula>
    </cfRule>
  </conditionalFormatting>
  <conditionalFormatting sqref="E12:L12">
    <cfRule type="cellIs" dxfId="178" priority="11" stopIfTrue="1" operator="greaterThan">
      <formula>$E$12</formula>
    </cfRule>
    <cfRule type="cellIs" dxfId="177" priority="12" stopIfTrue="1" operator="equal">
      <formula>""</formula>
    </cfRule>
  </conditionalFormatting>
  <conditionalFormatting sqref="E13:L13">
    <cfRule type="cellIs" dxfId="176" priority="13" stopIfTrue="1" operator="greaterThan">
      <formula>$E$13</formula>
    </cfRule>
    <cfRule type="cellIs" dxfId="175" priority="14" stopIfTrue="1" operator="equal">
      <formula>""</formula>
    </cfRule>
  </conditionalFormatting>
  <conditionalFormatting sqref="E14:L14">
    <cfRule type="cellIs" dxfId="174" priority="15" stopIfTrue="1" operator="greaterThan">
      <formula>$E$14</formula>
    </cfRule>
    <cfRule type="cellIs" dxfId="173" priority="16" stopIfTrue="1" operator="equal">
      <formula>""</formula>
    </cfRule>
  </conditionalFormatting>
  <conditionalFormatting sqref="E15:L15">
    <cfRule type="cellIs" dxfId="172" priority="17" stopIfTrue="1" operator="greaterThan">
      <formula>$E$15</formula>
    </cfRule>
    <cfRule type="cellIs" dxfId="171" priority="18" stopIfTrue="1" operator="equal">
      <formula>""</formula>
    </cfRule>
  </conditionalFormatting>
  <conditionalFormatting sqref="E16:L16">
    <cfRule type="cellIs" dxfId="170" priority="19" stopIfTrue="1" operator="lessThan">
      <formula>$E$16</formula>
    </cfRule>
    <cfRule type="cellIs" dxfId="169" priority="20" stopIfTrue="1" operator="greaterThan">
      <formula>0</formula>
    </cfRule>
  </conditionalFormatting>
  <conditionalFormatting sqref="E17:L17">
    <cfRule type="cellIs" dxfId="168" priority="21" stopIfTrue="1" operator="lessThan">
      <formula>$E$17</formula>
    </cfRule>
    <cfRule type="cellIs" dxfId="167" priority="22" stopIfTrue="1" operator="greaterThan">
      <formula>0</formula>
    </cfRule>
  </conditionalFormatting>
  <conditionalFormatting sqref="C20:L20">
    <cfRule type="cellIs" dxfId="166" priority="23" stopIfTrue="1" operator="equal">
      <formula>$D$22</formula>
    </cfRule>
    <cfRule type="cellIs" dxfId="165" priority="24" stopIfTrue="1" operator="equal">
      <formula>$D$23</formula>
    </cfRule>
    <cfRule type="cellIs" dxfId="164" priority="25" stopIfTrue="1" operator="equal">
      <formula>$D$24</formula>
    </cfRule>
    <cfRule type="cellIs" dxfId="163" priority="26" stopIfTrue="1" operator="equal">
      <formula>$D$25</formula>
    </cfRule>
    <cfRule type="cellIs" dxfId="162" priority="27" stopIfTrue="1" operator="equal">
      <formula>$D$26</formula>
    </cfRule>
  </conditionalFormatting>
  <pageMargins left="0.25" right="0.25" top="0.5" bottom="0.5" header="0.5" footer="0.5"/>
  <headerFooter alignWithMargins="0">
    <oddFooter>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BQ280"/>
  <sheetViews>
    <sheetView workbookViewId="0">
      <pane xSplit="5" ySplit="6" topLeftCell="J7" activePane="bottomRight" state="frozen"/>
      <selection pane="topRight" activeCell="D1" sqref="D1"/>
      <selection pane="bottomLeft" activeCell="A6" sqref="A6"/>
      <selection pane="bottomRight" activeCell="L12" sqref="L12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2" spans="1:69" ht="17">
      <c r="D2" s="4" t="s">
        <v>0</v>
      </c>
    </row>
    <row r="4" spans="1:69" ht="15" customHeight="1">
      <c r="C4" s="2" t="s">
        <v>2</v>
      </c>
      <c r="D4" t="s">
        <v>3</v>
      </c>
      <c r="E4" s="2" t="s">
        <v>4</v>
      </c>
      <c r="F4" s="1"/>
      <c r="G4" s="1"/>
      <c r="I4" s="2" t="s">
        <v>5</v>
      </c>
      <c r="J4" s="3">
        <v>5</v>
      </c>
      <c r="N4" s="2" t="s">
        <v>6</v>
      </c>
      <c r="O4" s="8">
        <v>20130210</v>
      </c>
    </row>
    <row r="5" spans="1:69">
      <c r="C5" s="2" t="s">
        <v>7</v>
      </c>
      <c r="D5" s="1" t="s">
        <v>8</v>
      </c>
      <c r="F5" s="1" t="s">
        <v>9</v>
      </c>
      <c r="J5" t="s">
        <v>10</v>
      </c>
    </row>
    <row r="6" spans="1:69">
      <c r="A6" s="1" t="s">
        <v>11</v>
      </c>
      <c r="B6" s="1" t="s">
        <v>12</v>
      </c>
      <c r="C6" s="1" t="s">
        <v>13</v>
      </c>
      <c r="D6" s="1" t="s">
        <v>14</v>
      </c>
      <c r="E6" s="2" t="s">
        <v>15</v>
      </c>
      <c r="F6" s="1">
        <v>1378</v>
      </c>
      <c r="G6" s="1">
        <v>1382</v>
      </c>
      <c r="H6" s="1">
        <v>1808</v>
      </c>
      <c r="I6" s="1">
        <v>1961</v>
      </c>
      <c r="J6" s="1">
        <v>1975</v>
      </c>
      <c r="K6" s="1">
        <v>2237</v>
      </c>
      <c r="L6" s="1">
        <v>2263</v>
      </c>
    </row>
    <row r="7" spans="1:69">
      <c r="A7" s="10">
        <v>44399</v>
      </c>
      <c r="B7" s="10">
        <v>689414</v>
      </c>
      <c r="C7" s="9" t="s">
        <v>16</v>
      </c>
      <c r="D7" s="3" t="s">
        <v>17</v>
      </c>
      <c r="E7" s="3">
        <v>60</v>
      </c>
      <c r="F7" s="5">
        <v>40</v>
      </c>
      <c r="G7" s="5">
        <v>40</v>
      </c>
      <c r="H7" s="5">
        <v>10</v>
      </c>
      <c r="I7" s="5">
        <v>10</v>
      </c>
      <c r="J7" s="5">
        <v>10</v>
      </c>
      <c r="K7" s="5">
        <v>0</v>
      </c>
      <c r="L7" s="5">
        <v>0</v>
      </c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>
      <c r="A8" s="10">
        <v>44399</v>
      </c>
      <c r="B8" s="10">
        <v>689415</v>
      </c>
      <c r="C8" s="3" t="s">
        <v>16</v>
      </c>
      <c r="D8" s="3" t="s">
        <v>18</v>
      </c>
      <c r="E8" s="3">
        <v>120</v>
      </c>
      <c r="F8" s="5">
        <v>86</v>
      </c>
      <c r="G8" s="5">
        <v>89</v>
      </c>
      <c r="H8" s="5">
        <v>30</v>
      </c>
      <c r="I8" s="5">
        <v>45</v>
      </c>
      <c r="J8" s="5">
        <v>30</v>
      </c>
      <c r="K8" s="5">
        <v>0</v>
      </c>
      <c r="L8" s="5">
        <v>0</v>
      </c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>
      <c r="A9" s="10">
        <v>44399</v>
      </c>
      <c r="B9" s="10">
        <v>689416</v>
      </c>
      <c r="C9" s="3" t="s">
        <v>16</v>
      </c>
      <c r="D9" s="3" t="s">
        <v>19</v>
      </c>
      <c r="E9" s="3">
        <v>120</v>
      </c>
      <c r="F9" s="5">
        <v>86</v>
      </c>
      <c r="G9" s="5">
        <v>89</v>
      </c>
      <c r="H9" s="5">
        <v>30</v>
      </c>
      <c r="I9" s="5">
        <v>45</v>
      </c>
      <c r="J9" s="5">
        <v>30</v>
      </c>
      <c r="K9" s="5">
        <v>0</v>
      </c>
      <c r="L9" s="5">
        <v>0</v>
      </c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>
      <c r="A10" s="10">
        <v>44399</v>
      </c>
      <c r="B10" s="10">
        <v>689417</v>
      </c>
      <c r="C10" s="3" t="s">
        <v>16</v>
      </c>
      <c r="D10" s="3" t="s">
        <v>20</v>
      </c>
      <c r="E10" s="3">
        <v>120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 t="s">
        <v>39</v>
      </c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>
      <c r="A11" s="10">
        <v>44399</v>
      </c>
      <c r="B11" s="10">
        <v>689418</v>
      </c>
      <c r="C11" s="3" t="s">
        <v>16</v>
      </c>
      <c r="D11" s="3" t="s">
        <v>21</v>
      </c>
      <c r="E11" s="3">
        <v>120</v>
      </c>
      <c r="F11" s="5">
        <v>77</v>
      </c>
      <c r="G11" s="5">
        <v>87</v>
      </c>
      <c r="H11" s="5">
        <v>0</v>
      </c>
      <c r="I11" s="5">
        <v>105</v>
      </c>
      <c r="J11" s="5">
        <v>93</v>
      </c>
      <c r="K11" s="5">
        <v>0</v>
      </c>
      <c r="L11" s="5">
        <v>0</v>
      </c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>
      <c r="A12" s="10">
        <v>44399</v>
      </c>
      <c r="B12" s="10">
        <v>689419</v>
      </c>
      <c r="C12" s="3" t="s">
        <v>16</v>
      </c>
      <c r="D12" s="3" t="s">
        <v>22</v>
      </c>
      <c r="E12" s="3">
        <v>120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A13" s="10">
        <v>44399</v>
      </c>
      <c r="B13" s="10">
        <v>689420</v>
      </c>
      <c r="C13" s="3" t="s">
        <v>16</v>
      </c>
      <c r="D13" s="3" t="s">
        <v>23</v>
      </c>
      <c r="E13" s="3">
        <v>120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A14" s="10">
        <v>44399</v>
      </c>
      <c r="B14" s="10">
        <v>689421</v>
      </c>
      <c r="C14" s="3" t="s">
        <v>16</v>
      </c>
      <c r="D14" s="3" t="s">
        <v>24</v>
      </c>
      <c r="E14" s="3">
        <v>120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A15" s="10">
        <v>44399</v>
      </c>
      <c r="B15" s="10">
        <v>689422</v>
      </c>
      <c r="C15" s="3" t="s">
        <v>16</v>
      </c>
      <c r="D15" s="3" t="s">
        <v>25</v>
      </c>
      <c r="E15" s="3">
        <v>100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A16" s="10">
        <v>44399</v>
      </c>
      <c r="B16" s="10">
        <v>689423</v>
      </c>
      <c r="C16" s="11" t="s">
        <v>26</v>
      </c>
      <c r="D16" s="11" t="s">
        <v>27</v>
      </c>
      <c r="E16" s="11">
        <v>-50</v>
      </c>
      <c r="F16" s="12"/>
      <c r="G16" s="12"/>
      <c r="H16" s="12"/>
      <c r="I16" s="12"/>
      <c r="J16" s="12"/>
      <c r="K16" s="12"/>
      <c r="L16" s="12"/>
      <c r="M16" s="12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>
      <c r="A17" s="10">
        <v>44399</v>
      </c>
      <c r="B17" s="10">
        <v>689424</v>
      </c>
      <c r="C17" s="11" t="s">
        <v>26</v>
      </c>
      <c r="D17" s="11" t="s">
        <v>28</v>
      </c>
      <c r="E17" s="11">
        <v>-10</v>
      </c>
      <c r="F17" s="12"/>
      <c r="G17" s="12"/>
      <c r="H17" s="12"/>
      <c r="I17" s="12"/>
      <c r="J17" s="12"/>
      <c r="K17" s="12"/>
      <c r="L17" s="12"/>
      <c r="M17" s="12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>
      <c r="C19" t="s">
        <v>29</v>
      </c>
      <c r="E19">
        <f>SUMIF($E$6:$E$17, "&gt;0")</f>
        <v>1000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>
      <c r="C20" t="s">
        <v>30</v>
      </c>
      <c r="F20" s="13">
        <f>SUM($F$7:$F$17)</f>
        <v>289</v>
      </c>
      <c r="G20" s="13">
        <f>SUM($G$7:$G$17)</f>
        <v>305</v>
      </c>
      <c r="H20" s="13">
        <f>SUM($H$7:$H$17)</f>
        <v>70</v>
      </c>
      <c r="I20" s="13">
        <f>SUM($I$7:$I$17)</f>
        <v>205</v>
      </c>
      <c r="J20" s="13">
        <f>SUM($J$7:$J$17)</f>
        <v>163</v>
      </c>
      <c r="K20" s="13">
        <f>SUM($K$7:$K$17)</f>
        <v>0</v>
      </c>
      <c r="L20" s="13">
        <f>SUM($L$7:$L$17)</f>
        <v>0</v>
      </c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>
      <c r="D21" t="s">
        <v>31</v>
      </c>
      <c r="E21" t="s">
        <v>32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L7">
    <cfRule type="cellIs" dxfId="161" priority="1" stopIfTrue="1" operator="greaterThan">
      <formula>$E$7</formula>
    </cfRule>
    <cfRule type="cellIs" dxfId="160" priority="2" stopIfTrue="1" operator="equal">
      <formula>""</formula>
    </cfRule>
  </conditionalFormatting>
  <conditionalFormatting sqref="E8:L8">
    <cfRule type="cellIs" dxfId="159" priority="3" stopIfTrue="1" operator="greaterThan">
      <formula>$E$8</formula>
    </cfRule>
    <cfRule type="cellIs" dxfId="158" priority="4" stopIfTrue="1" operator="equal">
      <formula>""</formula>
    </cfRule>
  </conditionalFormatting>
  <conditionalFormatting sqref="E9:L9">
    <cfRule type="cellIs" dxfId="157" priority="5" stopIfTrue="1" operator="greaterThan">
      <formula>$E$9</formula>
    </cfRule>
    <cfRule type="cellIs" dxfId="156" priority="6" stopIfTrue="1" operator="equal">
      <formula>""</formula>
    </cfRule>
  </conditionalFormatting>
  <conditionalFormatting sqref="E10:L10">
    <cfRule type="cellIs" dxfId="155" priority="7" stopIfTrue="1" operator="greaterThan">
      <formula>$E$10</formula>
    </cfRule>
    <cfRule type="cellIs" dxfId="154" priority="8" stopIfTrue="1" operator="equal">
      <formula>""</formula>
    </cfRule>
  </conditionalFormatting>
  <conditionalFormatting sqref="E11:L11">
    <cfRule type="cellIs" dxfId="153" priority="9" stopIfTrue="1" operator="greaterThan">
      <formula>$E$11</formula>
    </cfRule>
    <cfRule type="cellIs" dxfId="152" priority="10" stopIfTrue="1" operator="equal">
      <formula>""</formula>
    </cfRule>
  </conditionalFormatting>
  <conditionalFormatting sqref="E12:L12">
    <cfRule type="cellIs" dxfId="151" priority="11" stopIfTrue="1" operator="greaterThan">
      <formula>$E$12</formula>
    </cfRule>
    <cfRule type="cellIs" dxfId="150" priority="12" stopIfTrue="1" operator="equal">
      <formula>""</formula>
    </cfRule>
  </conditionalFormatting>
  <conditionalFormatting sqref="E13:L13">
    <cfRule type="cellIs" dxfId="149" priority="13" stopIfTrue="1" operator="greaterThan">
      <formula>$E$13</formula>
    </cfRule>
    <cfRule type="cellIs" dxfId="148" priority="14" stopIfTrue="1" operator="equal">
      <formula>""</formula>
    </cfRule>
  </conditionalFormatting>
  <conditionalFormatting sqref="E14:L14">
    <cfRule type="cellIs" dxfId="147" priority="15" stopIfTrue="1" operator="greaterThan">
      <formula>$E$14</formula>
    </cfRule>
    <cfRule type="cellIs" dxfId="146" priority="16" stopIfTrue="1" operator="equal">
      <formula>""</formula>
    </cfRule>
  </conditionalFormatting>
  <conditionalFormatting sqref="E15:L15">
    <cfRule type="cellIs" dxfId="145" priority="17" stopIfTrue="1" operator="greaterThan">
      <formula>$E$15</formula>
    </cfRule>
    <cfRule type="cellIs" dxfId="144" priority="18" stopIfTrue="1" operator="equal">
      <formula>""</formula>
    </cfRule>
  </conditionalFormatting>
  <conditionalFormatting sqref="E16:L16">
    <cfRule type="cellIs" dxfId="143" priority="19" stopIfTrue="1" operator="lessThan">
      <formula>$E$16</formula>
    </cfRule>
    <cfRule type="cellIs" dxfId="142" priority="20" stopIfTrue="1" operator="greaterThan">
      <formula>0</formula>
    </cfRule>
  </conditionalFormatting>
  <conditionalFormatting sqref="E17:L17">
    <cfRule type="cellIs" dxfId="141" priority="21" stopIfTrue="1" operator="lessThan">
      <formula>$E$17</formula>
    </cfRule>
    <cfRule type="cellIs" dxfId="140" priority="22" stopIfTrue="1" operator="greaterThan">
      <formula>0</formula>
    </cfRule>
  </conditionalFormatting>
  <conditionalFormatting sqref="C20:L20">
    <cfRule type="cellIs" dxfId="139" priority="23" stopIfTrue="1" operator="equal">
      <formula>$D$22</formula>
    </cfRule>
    <cfRule type="cellIs" dxfId="138" priority="24" stopIfTrue="1" operator="equal">
      <formula>$D$23</formula>
    </cfRule>
    <cfRule type="cellIs" dxfId="137" priority="25" stopIfTrue="1" operator="equal">
      <formula>$D$24</formula>
    </cfRule>
    <cfRule type="cellIs" dxfId="136" priority="26" stopIfTrue="1" operator="equal">
      <formula>$D$25</formula>
    </cfRule>
    <cfRule type="cellIs" dxfId="135" priority="27" stopIfTrue="1" operator="equal">
      <formula>$D$26</formula>
    </cfRule>
  </conditionalFormatting>
  <pageMargins left="0.25" right="0.25" top="0.5" bottom="0.5" header="0.5" footer="0.5"/>
  <headerFooter alignWithMargins="0">
    <oddFooter>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BQ280"/>
  <sheetViews>
    <sheetView workbookViewId="0">
      <pane xSplit="5" ySplit="6" topLeftCell="H7" activePane="bottomRight" state="frozen"/>
      <selection pane="topRight" activeCell="D1" sqref="D1"/>
      <selection pane="bottomLeft" activeCell="A6" sqref="A6"/>
      <selection pane="bottomRight" activeCell="J12" sqref="J12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2" spans="1:69" ht="17">
      <c r="D2" s="4" t="s">
        <v>0</v>
      </c>
    </row>
    <row r="4" spans="1:69" ht="15" customHeight="1">
      <c r="C4" s="2" t="s">
        <v>2</v>
      </c>
      <c r="D4" t="s">
        <v>3</v>
      </c>
      <c r="E4" s="2" t="s">
        <v>4</v>
      </c>
      <c r="F4" s="1"/>
      <c r="G4" s="1"/>
      <c r="I4" s="2" t="s">
        <v>5</v>
      </c>
      <c r="J4" s="3">
        <v>5</v>
      </c>
      <c r="N4" s="2" t="s">
        <v>6</v>
      </c>
      <c r="O4" s="8">
        <v>20130210</v>
      </c>
    </row>
    <row r="5" spans="1:69">
      <c r="C5" s="2" t="s">
        <v>7</v>
      </c>
      <c r="D5" s="1" t="s">
        <v>8</v>
      </c>
      <c r="F5" s="1" t="s">
        <v>9</v>
      </c>
      <c r="J5" t="s">
        <v>10</v>
      </c>
    </row>
    <row r="6" spans="1:69">
      <c r="A6" s="1" t="s">
        <v>11</v>
      </c>
      <c r="B6" s="1" t="s">
        <v>12</v>
      </c>
      <c r="C6" s="1" t="s">
        <v>13</v>
      </c>
      <c r="D6" s="1" t="s">
        <v>14</v>
      </c>
      <c r="E6" s="2" t="s">
        <v>15</v>
      </c>
      <c r="F6" s="1">
        <v>1378</v>
      </c>
      <c r="G6" s="1">
        <v>1382</v>
      </c>
      <c r="H6" s="1">
        <v>1808</v>
      </c>
      <c r="I6" s="1">
        <v>1961</v>
      </c>
      <c r="J6" s="1">
        <v>1975</v>
      </c>
      <c r="K6" s="1">
        <v>2237</v>
      </c>
      <c r="L6" s="1">
        <v>2263</v>
      </c>
    </row>
    <row r="7" spans="1:69">
      <c r="A7" s="10">
        <v>44399</v>
      </c>
      <c r="B7" s="10">
        <v>689414</v>
      </c>
      <c r="C7" s="9" t="s">
        <v>16</v>
      </c>
      <c r="D7" s="3" t="s">
        <v>17</v>
      </c>
      <c r="E7" s="3">
        <v>60</v>
      </c>
      <c r="F7" s="5">
        <v>40</v>
      </c>
      <c r="G7" s="5">
        <v>40</v>
      </c>
      <c r="H7" s="5">
        <v>10</v>
      </c>
      <c r="I7" s="5">
        <v>10</v>
      </c>
      <c r="J7" s="5">
        <v>10</v>
      </c>
      <c r="K7" s="5">
        <v>0</v>
      </c>
      <c r="L7" s="5">
        <v>0</v>
      </c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>
      <c r="A8" s="10">
        <v>44399</v>
      </c>
      <c r="B8" s="10">
        <v>689415</v>
      </c>
      <c r="C8" s="3" t="s">
        <v>16</v>
      </c>
      <c r="D8" s="3" t="s">
        <v>18</v>
      </c>
      <c r="E8" s="3">
        <v>120</v>
      </c>
      <c r="F8" s="5">
        <v>86</v>
      </c>
      <c r="G8" s="5">
        <v>89</v>
      </c>
      <c r="H8" s="5">
        <v>30</v>
      </c>
      <c r="I8" s="5">
        <v>45</v>
      </c>
      <c r="J8" s="5">
        <v>30</v>
      </c>
      <c r="K8" s="5">
        <v>0</v>
      </c>
      <c r="L8" s="5">
        <v>0</v>
      </c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>
      <c r="A9" s="10">
        <v>44399</v>
      </c>
      <c r="B9" s="10">
        <v>689416</v>
      </c>
      <c r="C9" s="3" t="s">
        <v>16</v>
      </c>
      <c r="D9" s="3" t="s">
        <v>19</v>
      </c>
      <c r="E9" s="3">
        <v>120</v>
      </c>
      <c r="F9" s="5">
        <v>86</v>
      </c>
      <c r="G9" s="5">
        <v>89</v>
      </c>
      <c r="H9" s="5">
        <v>30</v>
      </c>
      <c r="I9" s="5">
        <v>45</v>
      </c>
      <c r="J9" s="5">
        <v>30</v>
      </c>
      <c r="K9" s="5">
        <v>0</v>
      </c>
      <c r="L9" s="5">
        <v>0</v>
      </c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>
      <c r="A10" s="10">
        <v>44399</v>
      </c>
      <c r="B10" s="10">
        <v>689417</v>
      </c>
      <c r="C10" s="3" t="s">
        <v>16</v>
      </c>
      <c r="D10" s="3" t="s">
        <v>20</v>
      </c>
      <c r="E10" s="3">
        <v>120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>
      <c r="A11" s="10">
        <v>44399</v>
      </c>
      <c r="B11" s="10">
        <v>689418</v>
      </c>
      <c r="C11" s="3" t="s">
        <v>16</v>
      </c>
      <c r="D11" s="3" t="s">
        <v>21</v>
      </c>
      <c r="E11" s="3">
        <v>120</v>
      </c>
      <c r="F11" s="5">
        <v>77</v>
      </c>
      <c r="G11" s="5">
        <v>87</v>
      </c>
      <c r="H11" s="5">
        <v>0</v>
      </c>
      <c r="I11" s="5">
        <v>105</v>
      </c>
      <c r="J11" s="5">
        <v>93</v>
      </c>
      <c r="K11" s="5">
        <v>0</v>
      </c>
      <c r="L11" s="5">
        <v>0</v>
      </c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>
      <c r="A12" s="10">
        <v>44399</v>
      </c>
      <c r="B12" s="10">
        <v>689419</v>
      </c>
      <c r="C12" s="3" t="s">
        <v>16</v>
      </c>
      <c r="D12" s="3" t="s">
        <v>22</v>
      </c>
      <c r="E12" s="3">
        <v>120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A13" s="10">
        <v>44399</v>
      </c>
      <c r="B13" s="10">
        <v>689420</v>
      </c>
      <c r="C13" s="3" t="s">
        <v>16</v>
      </c>
      <c r="D13" s="3" t="s">
        <v>23</v>
      </c>
      <c r="E13" s="3">
        <v>120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A14" s="10">
        <v>44399</v>
      </c>
      <c r="B14" s="10">
        <v>689421</v>
      </c>
      <c r="C14" s="3" t="s">
        <v>16</v>
      </c>
      <c r="D14" s="3" t="s">
        <v>24</v>
      </c>
      <c r="E14" s="3">
        <v>120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A15" s="10">
        <v>44399</v>
      </c>
      <c r="B15" s="10">
        <v>689422</v>
      </c>
      <c r="C15" s="3" t="s">
        <v>16</v>
      </c>
      <c r="D15" s="3" t="s">
        <v>25</v>
      </c>
      <c r="E15" s="3">
        <v>100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A16" s="10">
        <v>44399</v>
      </c>
      <c r="B16" s="10">
        <v>689423</v>
      </c>
      <c r="C16" s="11" t="s">
        <v>26</v>
      </c>
      <c r="D16" s="11" t="s">
        <v>27</v>
      </c>
      <c r="E16" s="11">
        <v>-50</v>
      </c>
      <c r="F16" s="12"/>
      <c r="G16" s="12"/>
      <c r="H16" s="12"/>
      <c r="I16" s="12"/>
      <c r="J16" s="12"/>
      <c r="K16" s="12"/>
      <c r="L16" s="12"/>
      <c r="M16" s="12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>
      <c r="A17" s="10">
        <v>44399</v>
      </c>
      <c r="B17" s="10">
        <v>689424</v>
      </c>
      <c r="C17" s="11" t="s">
        <v>26</v>
      </c>
      <c r="D17" s="11" t="s">
        <v>28</v>
      </c>
      <c r="E17" s="11">
        <v>-10</v>
      </c>
      <c r="F17" s="12"/>
      <c r="G17" s="12"/>
      <c r="H17" s="12"/>
      <c r="I17" s="12"/>
      <c r="J17" s="12"/>
      <c r="K17" s="12"/>
      <c r="L17" s="12"/>
      <c r="M17" s="12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>
      <c r="C19" t="s">
        <v>29</v>
      </c>
      <c r="E19">
        <f>SUMIF($E$6:$E$17, "&gt;0")</f>
        <v>1000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>
      <c r="C20" t="s">
        <v>30</v>
      </c>
      <c r="F20" s="13">
        <f>SUM($F$7:$F$17)</f>
        <v>289</v>
      </c>
      <c r="G20" s="13">
        <f>SUM($G$7:$G$17)</f>
        <v>305</v>
      </c>
      <c r="H20" s="13">
        <f>SUM($H$7:$H$17)</f>
        <v>70</v>
      </c>
      <c r="I20" s="13">
        <f>SUM($I$7:$I$17)</f>
        <v>205</v>
      </c>
      <c r="J20" s="13">
        <f>SUM($J$7:$J$17)</f>
        <v>163</v>
      </c>
      <c r="K20" s="13">
        <f>SUM($K$7:$K$17)</f>
        <v>0</v>
      </c>
      <c r="L20" s="13">
        <f>SUM($L$7:$L$17)</f>
        <v>0</v>
      </c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>
      <c r="D21" t="s">
        <v>31</v>
      </c>
      <c r="E21" t="s">
        <v>32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CalcPr fullCalcOnLoad="1"/>
  <sheetProtection password="C496" sheet="1" objects="1" scenarios="1"/>
  <conditionalFormatting sqref="E7:L7">
    <cfRule type="cellIs" dxfId="134" priority="1" stopIfTrue="1" operator="greaterThan">
      <formula>$E$7</formula>
    </cfRule>
    <cfRule type="cellIs" dxfId="133" priority="2" stopIfTrue="1" operator="equal">
      <formula>""</formula>
    </cfRule>
  </conditionalFormatting>
  <conditionalFormatting sqref="E8:L8">
    <cfRule type="cellIs" dxfId="132" priority="3" stopIfTrue="1" operator="greaterThan">
      <formula>$E$8</formula>
    </cfRule>
    <cfRule type="cellIs" dxfId="131" priority="4" stopIfTrue="1" operator="equal">
      <formula>""</formula>
    </cfRule>
  </conditionalFormatting>
  <conditionalFormatting sqref="E9:L9">
    <cfRule type="cellIs" dxfId="130" priority="5" stopIfTrue="1" operator="greaterThan">
      <formula>$E$9</formula>
    </cfRule>
    <cfRule type="cellIs" dxfId="129" priority="6" stopIfTrue="1" operator="equal">
      <formula>""</formula>
    </cfRule>
  </conditionalFormatting>
  <conditionalFormatting sqref="E10:L10">
    <cfRule type="cellIs" dxfId="128" priority="7" stopIfTrue="1" operator="greaterThan">
      <formula>$E$10</formula>
    </cfRule>
    <cfRule type="cellIs" dxfId="127" priority="8" stopIfTrue="1" operator="equal">
      <formula>""</formula>
    </cfRule>
  </conditionalFormatting>
  <conditionalFormatting sqref="E11:L11">
    <cfRule type="cellIs" dxfId="126" priority="9" stopIfTrue="1" operator="greaterThan">
      <formula>$E$11</formula>
    </cfRule>
    <cfRule type="cellIs" dxfId="125" priority="10" stopIfTrue="1" operator="equal">
      <formula>""</formula>
    </cfRule>
  </conditionalFormatting>
  <conditionalFormatting sqref="E12:L12">
    <cfRule type="cellIs" dxfId="124" priority="11" stopIfTrue="1" operator="greaterThan">
      <formula>$E$12</formula>
    </cfRule>
    <cfRule type="cellIs" dxfId="123" priority="12" stopIfTrue="1" operator="equal">
      <formula>""</formula>
    </cfRule>
  </conditionalFormatting>
  <conditionalFormatting sqref="E13:L13">
    <cfRule type="cellIs" dxfId="122" priority="13" stopIfTrue="1" operator="greaterThan">
      <formula>$E$13</formula>
    </cfRule>
    <cfRule type="cellIs" dxfId="121" priority="14" stopIfTrue="1" operator="equal">
      <formula>""</formula>
    </cfRule>
  </conditionalFormatting>
  <conditionalFormatting sqref="E14:L14">
    <cfRule type="cellIs" dxfId="120" priority="15" stopIfTrue="1" operator="greaterThan">
      <formula>$E$14</formula>
    </cfRule>
    <cfRule type="cellIs" dxfId="119" priority="16" stopIfTrue="1" operator="equal">
      <formula>""</formula>
    </cfRule>
  </conditionalFormatting>
  <conditionalFormatting sqref="E15:L15">
    <cfRule type="cellIs" dxfId="118" priority="17" stopIfTrue="1" operator="greaterThan">
      <formula>$E$15</formula>
    </cfRule>
    <cfRule type="cellIs" dxfId="117" priority="18" stopIfTrue="1" operator="equal">
      <formula>""</formula>
    </cfRule>
  </conditionalFormatting>
  <conditionalFormatting sqref="E16:L16">
    <cfRule type="cellIs" dxfId="116" priority="19" stopIfTrue="1" operator="lessThan">
      <formula>$E$16</formula>
    </cfRule>
    <cfRule type="cellIs" dxfId="115" priority="20" stopIfTrue="1" operator="greaterThan">
      <formula>0</formula>
    </cfRule>
  </conditionalFormatting>
  <conditionalFormatting sqref="E17:L17">
    <cfRule type="cellIs" dxfId="114" priority="21" stopIfTrue="1" operator="lessThan">
      <formula>$E$17</formula>
    </cfRule>
    <cfRule type="cellIs" dxfId="113" priority="22" stopIfTrue="1" operator="greaterThan">
      <formula>0</formula>
    </cfRule>
  </conditionalFormatting>
  <conditionalFormatting sqref="C20:L20">
    <cfRule type="cellIs" dxfId="112" priority="23" stopIfTrue="1" operator="equal">
      <formula>$D$22</formula>
    </cfRule>
    <cfRule type="cellIs" dxfId="111" priority="24" stopIfTrue="1" operator="equal">
      <formula>$D$23</formula>
    </cfRule>
    <cfRule type="cellIs" dxfId="110" priority="25" stopIfTrue="1" operator="equal">
      <formula>$D$24</formula>
    </cfRule>
    <cfRule type="cellIs" dxfId="109" priority="26" stopIfTrue="1" operator="equal">
      <formula>$D$25</formula>
    </cfRule>
    <cfRule type="cellIs" dxfId="108" priority="27" stopIfTrue="1" operator="equal">
      <formula>$D$26</formula>
    </cfRule>
  </conditionalFormatting>
  <pageMargins left="0.25" right="0.25" top="0.5" bottom="0.5" header="0.5" footer="0.5"/>
  <headerFooter alignWithMargins="0">
    <oddFooter>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G10" sqref="G10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2" spans="1:69" ht="17">
      <c r="D2" s="4" t="s">
        <v>0</v>
      </c>
    </row>
    <row r="4" spans="1:69" ht="15" customHeight="1">
      <c r="C4" s="2" t="s">
        <v>2</v>
      </c>
      <c r="D4" t="s">
        <v>3</v>
      </c>
      <c r="E4" s="2" t="s">
        <v>4</v>
      </c>
      <c r="F4" s="1"/>
      <c r="G4" s="1"/>
      <c r="I4" s="2" t="s">
        <v>5</v>
      </c>
      <c r="J4" s="3">
        <v>5</v>
      </c>
      <c r="N4" s="2" t="s">
        <v>6</v>
      </c>
      <c r="O4" s="8">
        <v>20130210</v>
      </c>
    </row>
    <row r="5" spans="1:69">
      <c r="C5" s="2" t="s">
        <v>7</v>
      </c>
      <c r="D5" s="1" t="s">
        <v>8</v>
      </c>
      <c r="F5" s="1" t="s">
        <v>9</v>
      </c>
      <c r="J5" t="s">
        <v>10</v>
      </c>
    </row>
    <row r="6" spans="1:69">
      <c r="A6" s="1" t="s">
        <v>11</v>
      </c>
      <c r="B6" s="1" t="s">
        <v>12</v>
      </c>
      <c r="C6" s="1" t="s">
        <v>13</v>
      </c>
      <c r="D6" s="1" t="s">
        <v>14</v>
      </c>
      <c r="E6" s="2" t="s">
        <v>15</v>
      </c>
      <c r="F6" s="1">
        <v>1378</v>
      </c>
      <c r="G6" s="1">
        <v>1382</v>
      </c>
      <c r="H6" s="1">
        <v>1808</v>
      </c>
      <c r="I6" s="1">
        <v>1961</v>
      </c>
      <c r="J6" s="1">
        <v>1975</v>
      </c>
      <c r="K6" s="1">
        <v>2237</v>
      </c>
      <c r="L6" s="1">
        <v>2263</v>
      </c>
    </row>
    <row r="7" spans="1:69">
      <c r="A7" s="10">
        <v>44399</v>
      </c>
      <c r="B7" s="10">
        <v>689414</v>
      </c>
      <c r="C7" s="9" t="s">
        <v>16</v>
      </c>
      <c r="D7" s="3" t="s">
        <v>17</v>
      </c>
      <c r="E7" s="3">
        <v>60</v>
      </c>
      <c r="F7" s="5">
        <v>40</v>
      </c>
      <c r="G7" s="5">
        <v>40</v>
      </c>
      <c r="H7" s="5">
        <v>10</v>
      </c>
      <c r="I7" s="5">
        <v>10</v>
      </c>
      <c r="J7" s="5">
        <v>10</v>
      </c>
      <c r="K7" s="5">
        <v>0</v>
      </c>
      <c r="L7" s="5">
        <v>0</v>
      </c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>
      <c r="A8" s="10">
        <v>44399</v>
      </c>
      <c r="B8" s="10">
        <v>689415</v>
      </c>
      <c r="C8" s="3" t="s">
        <v>16</v>
      </c>
      <c r="D8" s="3" t="s">
        <v>18</v>
      </c>
      <c r="E8" s="3">
        <v>120</v>
      </c>
      <c r="F8" s="5">
        <v>103</v>
      </c>
      <c r="G8" s="5">
        <v>87</v>
      </c>
      <c r="H8" s="5">
        <v>65</v>
      </c>
      <c r="I8" s="5">
        <v>35</v>
      </c>
      <c r="J8" s="5">
        <v>37</v>
      </c>
      <c r="K8" s="5">
        <v>0</v>
      </c>
      <c r="L8" s="5">
        <v>0</v>
      </c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>
      <c r="A9" s="10">
        <v>44399</v>
      </c>
      <c r="B9" s="10">
        <v>689416</v>
      </c>
      <c r="C9" s="3" t="s">
        <v>16</v>
      </c>
      <c r="D9" s="3" t="s">
        <v>19</v>
      </c>
      <c r="E9" s="3">
        <v>120</v>
      </c>
      <c r="F9" s="5">
        <v>103</v>
      </c>
      <c r="G9" s="5">
        <v>87</v>
      </c>
      <c r="H9" s="5">
        <v>65</v>
      </c>
      <c r="I9" s="5">
        <v>35</v>
      </c>
      <c r="J9" s="5">
        <v>37</v>
      </c>
      <c r="K9" s="5">
        <v>0</v>
      </c>
      <c r="L9" s="5">
        <v>0</v>
      </c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>
      <c r="A10" s="10">
        <v>44399</v>
      </c>
      <c r="B10" s="10">
        <v>689417</v>
      </c>
      <c r="C10" s="3" t="s">
        <v>16</v>
      </c>
      <c r="D10" s="3" t="s">
        <v>20</v>
      </c>
      <c r="E10" s="3">
        <v>120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>
      <c r="A11" s="10">
        <v>44399</v>
      </c>
      <c r="B11" s="10">
        <v>689418</v>
      </c>
      <c r="C11" s="3" t="s">
        <v>16</v>
      </c>
      <c r="D11" s="3" t="s">
        <v>21</v>
      </c>
      <c r="E11" s="3">
        <v>120</v>
      </c>
      <c r="F11" s="5">
        <v>73</v>
      </c>
      <c r="G11" s="5">
        <v>60</v>
      </c>
      <c r="H11" s="5">
        <v>0</v>
      </c>
      <c r="I11" s="5">
        <v>114</v>
      </c>
      <c r="J11" s="5">
        <v>99</v>
      </c>
      <c r="K11" s="5">
        <v>0</v>
      </c>
      <c r="L11" s="5">
        <v>0</v>
      </c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>
      <c r="A12" s="10">
        <v>44399</v>
      </c>
      <c r="B12" s="10">
        <v>689419</v>
      </c>
      <c r="C12" s="3" t="s">
        <v>16</v>
      </c>
      <c r="D12" s="3" t="s">
        <v>22</v>
      </c>
      <c r="E12" s="3">
        <v>120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A13" s="10">
        <v>44399</v>
      </c>
      <c r="B13" s="10">
        <v>689420</v>
      </c>
      <c r="C13" s="3" t="s">
        <v>16</v>
      </c>
      <c r="D13" s="3" t="s">
        <v>23</v>
      </c>
      <c r="E13" s="3">
        <v>120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A14" s="10">
        <v>44399</v>
      </c>
      <c r="B14" s="10">
        <v>689421</v>
      </c>
      <c r="C14" s="3" t="s">
        <v>16</v>
      </c>
      <c r="D14" s="3" t="s">
        <v>24</v>
      </c>
      <c r="E14" s="3">
        <v>120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A15" s="10">
        <v>44399</v>
      </c>
      <c r="B15" s="10">
        <v>689422</v>
      </c>
      <c r="C15" s="3" t="s">
        <v>16</v>
      </c>
      <c r="D15" s="3" t="s">
        <v>25</v>
      </c>
      <c r="E15" s="3">
        <v>100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A16" s="10">
        <v>44399</v>
      </c>
      <c r="B16" s="10">
        <v>689423</v>
      </c>
      <c r="C16" s="11" t="s">
        <v>26</v>
      </c>
      <c r="D16" s="11" t="s">
        <v>27</v>
      </c>
      <c r="E16" s="11">
        <v>-50</v>
      </c>
      <c r="F16" s="12"/>
      <c r="G16" s="12"/>
      <c r="H16" s="12"/>
      <c r="I16" s="12"/>
      <c r="J16" s="12"/>
      <c r="K16" s="12"/>
      <c r="L16" s="12"/>
      <c r="M16" s="12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>
      <c r="A17" s="10">
        <v>44399</v>
      </c>
      <c r="B17" s="10">
        <v>689424</v>
      </c>
      <c r="C17" s="11" t="s">
        <v>26</v>
      </c>
      <c r="D17" s="11" t="s">
        <v>28</v>
      </c>
      <c r="E17" s="11">
        <v>-10</v>
      </c>
      <c r="F17" s="12"/>
      <c r="G17" s="12"/>
      <c r="H17" s="12"/>
      <c r="I17" s="12"/>
      <c r="J17" s="12"/>
      <c r="K17" s="12"/>
      <c r="L17" s="12"/>
      <c r="M17" s="12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>
      <c r="C19" t="s">
        <v>29</v>
      </c>
      <c r="E19">
        <f>SUMIF($E$6:$E$17, "&gt;0")</f>
        <v>1000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>
      <c r="C20" t="s">
        <v>30</v>
      </c>
      <c r="F20" s="13">
        <f>SUM($F$7:$F$17)</f>
        <v>319</v>
      </c>
      <c r="G20" s="13">
        <f>SUM($G$7:$G$17)</f>
        <v>274</v>
      </c>
      <c r="H20" s="13">
        <f>SUM($H$7:$H$17)</f>
        <v>140</v>
      </c>
      <c r="I20" s="13">
        <f>SUM($I$7:$I$17)</f>
        <v>194</v>
      </c>
      <c r="J20" s="13">
        <f>SUM($J$7:$J$17)</f>
        <v>183</v>
      </c>
      <c r="K20" s="13">
        <f>SUM($K$7:$K$17)</f>
        <v>0</v>
      </c>
      <c r="L20" s="13">
        <f>SUM($L$7:$L$17)</f>
        <v>0</v>
      </c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>
      <c r="D21" t="s">
        <v>31</v>
      </c>
      <c r="E21" t="s">
        <v>32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L7">
    <cfRule type="cellIs" dxfId="107" priority="1" stopIfTrue="1" operator="greaterThan">
      <formula>$E$7</formula>
    </cfRule>
    <cfRule type="cellIs" dxfId="106" priority="2" stopIfTrue="1" operator="equal">
      <formula>""</formula>
    </cfRule>
  </conditionalFormatting>
  <conditionalFormatting sqref="E8:L8">
    <cfRule type="cellIs" dxfId="105" priority="3" stopIfTrue="1" operator="greaterThan">
      <formula>$E$8</formula>
    </cfRule>
    <cfRule type="cellIs" dxfId="104" priority="4" stopIfTrue="1" operator="equal">
      <formula>""</formula>
    </cfRule>
  </conditionalFormatting>
  <conditionalFormatting sqref="E9:L9">
    <cfRule type="cellIs" dxfId="103" priority="5" stopIfTrue="1" operator="greaterThan">
      <formula>$E$9</formula>
    </cfRule>
    <cfRule type="cellIs" dxfId="102" priority="6" stopIfTrue="1" operator="equal">
      <formula>""</formula>
    </cfRule>
  </conditionalFormatting>
  <conditionalFormatting sqref="E10:L10">
    <cfRule type="cellIs" dxfId="101" priority="7" stopIfTrue="1" operator="greaterThan">
      <formula>$E$10</formula>
    </cfRule>
    <cfRule type="cellIs" dxfId="100" priority="8" stopIfTrue="1" operator="equal">
      <formula>""</formula>
    </cfRule>
  </conditionalFormatting>
  <conditionalFormatting sqref="E11:L11">
    <cfRule type="cellIs" dxfId="99" priority="9" stopIfTrue="1" operator="greaterThan">
      <formula>$E$11</formula>
    </cfRule>
    <cfRule type="cellIs" dxfId="98" priority="10" stopIfTrue="1" operator="equal">
      <formula>""</formula>
    </cfRule>
  </conditionalFormatting>
  <conditionalFormatting sqref="E12:L12">
    <cfRule type="cellIs" dxfId="97" priority="11" stopIfTrue="1" operator="greaterThan">
      <formula>$E$12</formula>
    </cfRule>
    <cfRule type="cellIs" dxfId="96" priority="12" stopIfTrue="1" operator="equal">
      <formula>""</formula>
    </cfRule>
  </conditionalFormatting>
  <conditionalFormatting sqref="E13:L13">
    <cfRule type="cellIs" dxfId="95" priority="13" stopIfTrue="1" operator="greaterThan">
      <formula>$E$13</formula>
    </cfRule>
    <cfRule type="cellIs" dxfId="94" priority="14" stopIfTrue="1" operator="equal">
      <formula>""</formula>
    </cfRule>
  </conditionalFormatting>
  <conditionalFormatting sqref="E14:L14">
    <cfRule type="cellIs" dxfId="93" priority="15" stopIfTrue="1" operator="greaterThan">
      <formula>$E$14</formula>
    </cfRule>
    <cfRule type="cellIs" dxfId="92" priority="16" stopIfTrue="1" operator="equal">
      <formula>""</formula>
    </cfRule>
  </conditionalFormatting>
  <conditionalFormatting sqref="E15:L15">
    <cfRule type="cellIs" dxfId="91" priority="17" stopIfTrue="1" operator="greaterThan">
      <formula>$E$15</formula>
    </cfRule>
    <cfRule type="cellIs" dxfId="90" priority="18" stopIfTrue="1" operator="equal">
      <formula>""</formula>
    </cfRule>
  </conditionalFormatting>
  <conditionalFormatting sqref="E16:L16">
    <cfRule type="cellIs" dxfId="89" priority="19" stopIfTrue="1" operator="lessThan">
      <formula>$E$16</formula>
    </cfRule>
    <cfRule type="cellIs" dxfId="88" priority="20" stopIfTrue="1" operator="greaterThan">
      <formula>0</formula>
    </cfRule>
  </conditionalFormatting>
  <conditionalFormatting sqref="E17:L17">
    <cfRule type="cellIs" dxfId="87" priority="21" stopIfTrue="1" operator="lessThan">
      <formula>$E$17</formula>
    </cfRule>
    <cfRule type="cellIs" dxfId="86" priority="22" stopIfTrue="1" operator="greaterThan">
      <formula>0</formula>
    </cfRule>
  </conditionalFormatting>
  <conditionalFormatting sqref="C20:L20">
    <cfRule type="cellIs" dxfId="85" priority="23" stopIfTrue="1" operator="equal">
      <formula>$D$22</formula>
    </cfRule>
    <cfRule type="cellIs" dxfId="84" priority="24" stopIfTrue="1" operator="equal">
      <formula>$D$23</formula>
    </cfRule>
    <cfRule type="cellIs" dxfId="83" priority="25" stopIfTrue="1" operator="equal">
      <formula>$D$24</formula>
    </cfRule>
    <cfRule type="cellIs" dxfId="82" priority="26" stopIfTrue="1" operator="equal">
      <formula>$D$25</formula>
    </cfRule>
    <cfRule type="cellIs" dxfId="81" priority="27" stopIfTrue="1" operator="equal">
      <formula>$D$26</formula>
    </cfRule>
  </conditionalFormatting>
  <pageMargins left="0.25" right="0.25" top="0.5" bottom="0.5" header="0.5" footer="0.5"/>
  <headerFooter alignWithMargins="0">
    <oddFooter>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2" spans="1:69" ht="17">
      <c r="D2" s="4" t="s">
        <v>0</v>
      </c>
    </row>
    <row r="4" spans="1:69" ht="15" customHeight="1">
      <c r="C4" s="2" t="s">
        <v>2</v>
      </c>
      <c r="D4" t="s">
        <v>3</v>
      </c>
      <c r="E4" s="2" t="s">
        <v>4</v>
      </c>
      <c r="F4" s="1"/>
      <c r="G4" s="1"/>
      <c r="I4" s="2" t="s">
        <v>5</v>
      </c>
      <c r="J4" s="3">
        <v>5</v>
      </c>
      <c r="N4" s="2" t="s">
        <v>6</v>
      </c>
      <c r="O4" s="8">
        <v>20130210</v>
      </c>
    </row>
    <row r="5" spans="1:69">
      <c r="C5" s="2" t="s">
        <v>7</v>
      </c>
      <c r="D5" s="1" t="s">
        <v>8</v>
      </c>
      <c r="F5" s="1" t="s">
        <v>9</v>
      </c>
      <c r="J5" t="s">
        <v>10</v>
      </c>
    </row>
    <row r="6" spans="1:69">
      <c r="A6" s="1" t="s">
        <v>11</v>
      </c>
      <c r="B6" s="1" t="s">
        <v>12</v>
      </c>
      <c r="C6" s="1" t="s">
        <v>13</v>
      </c>
      <c r="D6" s="1" t="s">
        <v>14</v>
      </c>
      <c r="E6" s="2" t="s">
        <v>15</v>
      </c>
      <c r="F6" s="1">
        <v>1378</v>
      </c>
      <c r="G6" s="1">
        <v>1382</v>
      </c>
      <c r="H6" s="1">
        <v>1808</v>
      </c>
      <c r="I6" s="1">
        <v>1961</v>
      </c>
      <c r="J6" s="1">
        <v>1975</v>
      </c>
      <c r="K6" s="1">
        <v>2237</v>
      </c>
      <c r="L6" s="1">
        <v>2263</v>
      </c>
    </row>
    <row r="7" spans="1:69">
      <c r="A7" s="10">
        <v>44399</v>
      </c>
      <c r="B7" s="10">
        <v>689414</v>
      </c>
      <c r="C7" s="9" t="s">
        <v>16</v>
      </c>
      <c r="D7" s="3" t="s">
        <v>17</v>
      </c>
      <c r="E7" s="3">
        <v>60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>
      <c r="A8" s="10">
        <v>44399</v>
      </c>
      <c r="B8" s="10">
        <v>689415</v>
      </c>
      <c r="C8" s="3" t="s">
        <v>16</v>
      </c>
      <c r="D8" s="3" t="s">
        <v>18</v>
      </c>
      <c r="E8" s="3">
        <v>120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>
      <c r="A9" s="10">
        <v>44399</v>
      </c>
      <c r="B9" s="10">
        <v>689416</v>
      </c>
      <c r="C9" s="3" t="s">
        <v>16</v>
      </c>
      <c r="D9" s="3" t="s">
        <v>19</v>
      </c>
      <c r="E9" s="3">
        <v>120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>
      <c r="A10" s="10">
        <v>44399</v>
      </c>
      <c r="B10" s="10">
        <v>689417</v>
      </c>
      <c r="C10" s="3" t="s">
        <v>16</v>
      </c>
      <c r="D10" s="3" t="s">
        <v>20</v>
      </c>
      <c r="E10" s="3">
        <v>120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>
      <c r="A11" s="10">
        <v>44399</v>
      </c>
      <c r="B11" s="10">
        <v>689418</v>
      </c>
      <c r="C11" s="3" t="s">
        <v>16</v>
      </c>
      <c r="D11" s="3" t="s">
        <v>21</v>
      </c>
      <c r="E11" s="3">
        <v>120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>
      <c r="A12" s="10">
        <v>44399</v>
      </c>
      <c r="B12" s="10">
        <v>689419</v>
      </c>
      <c r="C12" s="3" t="s">
        <v>16</v>
      </c>
      <c r="D12" s="3" t="s">
        <v>22</v>
      </c>
      <c r="E12" s="3">
        <v>120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A13" s="10">
        <v>44399</v>
      </c>
      <c r="B13" s="10">
        <v>689420</v>
      </c>
      <c r="C13" s="3" t="s">
        <v>16</v>
      </c>
      <c r="D13" s="3" t="s">
        <v>23</v>
      </c>
      <c r="E13" s="3">
        <v>120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A14" s="10">
        <v>44399</v>
      </c>
      <c r="B14" s="10">
        <v>689421</v>
      </c>
      <c r="C14" s="3" t="s">
        <v>16</v>
      </c>
      <c r="D14" s="3" t="s">
        <v>24</v>
      </c>
      <c r="E14" s="3">
        <v>120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A15" s="10">
        <v>44399</v>
      </c>
      <c r="B15" s="10">
        <v>689422</v>
      </c>
      <c r="C15" s="3" t="s">
        <v>16</v>
      </c>
      <c r="D15" s="3" t="s">
        <v>25</v>
      </c>
      <c r="E15" s="3">
        <v>100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A16" s="10">
        <v>44399</v>
      </c>
      <c r="B16" s="10">
        <v>689423</v>
      </c>
      <c r="C16" s="11" t="s">
        <v>26</v>
      </c>
      <c r="D16" s="11" t="s">
        <v>27</v>
      </c>
      <c r="E16" s="11">
        <v>-50</v>
      </c>
      <c r="F16" s="12"/>
      <c r="G16" s="12"/>
      <c r="H16" s="12"/>
      <c r="I16" s="12"/>
      <c r="J16" s="12"/>
      <c r="K16" s="12"/>
      <c r="L16" s="12"/>
      <c r="M16" s="12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>
      <c r="A17" s="10">
        <v>44399</v>
      </c>
      <c r="B17" s="10">
        <v>689424</v>
      </c>
      <c r="C17" s="11" t="s">
        <v>26</v>
      </c>
      <c r="D17" s="11" t="s">
        <v>28</v>
      </c>
      <c r="E17" s="11">
        <v>-10</v>
      </c>
      <c r="F17" s="12"/>
      <c r="G17" s="12"/>
      <c r="H17" s="12"/>
      <c r="I17" s="12"/>
      <c r="J17" s="12"/>
      <c r="K17" s="12"/>
      <c r="L17" s="12"/>
      <c r="M17" s="12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>
      <c r="C19" t="s">
        <v>29</v>
      </c>
      <c r="E19">
        <f>SUMIF($E$6:$E$17, "&gt;0")</f>
        <v>1000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>
      <c r="C20" t="s">
        <v>30</v>
      </c>
      <c r="F20" s="13">
        <f>SUM($F$7:$F$17)</f>
        <v>0</v>
      </c>
      <c r="G20" s="13">
        <f>SUM($G$7:$G$17)</f>
        <v>0</v>
      </c>
      <c r="H20" s="13">
        <f>SUM($H$7:$H$17)</f>
        <v>0</v>
      </c>
      <c r="I20" s="13">
        <f>SUM($I$7:$I$17)</f>
        <v>0</v>
      </c>
      <c r="J20" s="13">
        <f>SUM($J$7:$J$17)</f>
        <v>0</v>
      </c>
      <c r="K20" s="13">
        <f>SUM($K$7:$K$17)</f>
        <v>0</v>
      </c>
      <c r="L20" s="13">
        <f>SUM($L$7:$L$17)</f>
        <v>0</v>
      </c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>
      <c r="D21" t="s">
        <v>31</v>
      </c>
      <c r="E21" t="s">
        <v>32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L7">
    <cfRule type="cellIs" dxfId="80" priority="1" stopIfTrue="1" operator="greaterThan">
      <formula>$E$7</formula>
    </cfRule>
    <cfRule type="cellIs" dxfId="79" priority="2" stopIfTrue="1" operator="equal">
      <formula>""</formula>
    </cfRule>
  </conditionalFormatting>
  <conditionalFormatting sqref="E8:L8">
    <cfRule type="cellIs" dxfId="78" priority="3" stopIfTrue="1" operator="greaterThan">
      <formula>$E$8</formula>
    </cfRule>
    <cfRule type="cellIs" dxfId="77" priority="4" stopIfTrue="1" operator="equal">
      <formula>""</formula>
    </cfRule>
  </conditionalFormatting>
  <conditionalFormatting sqref="E9:L9">
    <cfRule type="cellIs" dxfId="76" priority="5" stopIfTrue="1" operator="greaterThan">
      <formula>$E$9</formula>
    </cfRule>
    <cfRule type="cellIs" dxfId="75" priority="6" stopIfTrue="1" operator="equal">
      <formula>""</formula>
    </cfRule>
  </conditionalFormatting>
  <conditionalFormatting sqref="E10:L10">
    <cfRule type="cellIs" dxfId="74" priority="7" stopIfTrue="1" operator="greaterThan">
      <formula>$E$10</formula>
    </cfRule>
    <cfRule type="cellIs" dxfId="73" priority="8" stopIfTrue="1" operator="equal">
      <formula>""</formula>
    </cfRule>
  </conditionalFormatting>
  <conditionalFormatting sqref="E11:L11">
    <cfRule type="cellIs" dxfId="72" priority="9" stopIfTrue="1" operator="greaterThan">
      <formula>$E$11</formula>
    </cfRule>
    <cfRule type="cellIs" dxfId="71" priority="10" stopIfTrue="1" operator="equal">
      <formula>""</formula>
    </cfRule>
  </conditionalFormatting>
  <conditionalFormatting sqref="E12:L12">
    <cfRule type="cellIs" dxfId="70" priority="11" stopIfTrue="1" operator="greaterThan">
      <formula>$E$12</formula>
    </cfRule>
    <cfRule type="cellIs" dxfId="69" priority="12" stopIfTrue="1" operator="equal">
      <formula>""</formula>
    </cfRule>
  </conditionalFormatting>
  <conditionalFormatting sqref="E13:L13">
    <cfRule type="cellIs" dxfId="68" priority="13" stopIfTrue="1" operator="greaterThan">
      <formula>$E$13</formula>
    </cfRule>
    <cfRule type="cellIs" dxfId="67" priority="14" stopIfTrue="1" operator="equal">
      <formula>""</formula>
    </cfRule>
  </conditionalFormatting>
  <conditionalFormatting sqref="E14:L14">
    <cfRule type="cellIs" dxfId="66" priority="15" stopIfTrue="1" operator="greaterThan">
      <formula>$E$14</formula>
    </cfRule>
    <cfRule type="cellIs" dxfId="65" priority="16" stopIfTrue="1" operator="equal">
      <formula>""</formula>
    </cfRule>
  </conditionalFormatting>
  <conditionalFormatting sqref="E15:L15">
    <cfRule type="cellIs" dxfId="64" priority="17" stopIfTrue="1" operator="greaterThan">
      <formula>$E$15</formula>
    </cfRule>
    <cfRule type="cellIs" dxfId="63" priority="18" stopIfTrue="1" operator="equal">
      <formula>""</formula>
    </cfRule>
  </conditionalFormatting>
  <conditionalFormatting sqref="E16:L16">
    <cfRule type="cellIs" dxfId="62" priority="19" stopIfTrue="1" operator="lessThan">
      <formula>$E$16</formula>
    </cfRule>
    <cfRule type="cellIs" dxfId="61" priority="20" stopIfTrue="1" operator="greaterThan">
      <formula>0</formula>
    </cfRule>
  </conditionalFormatting>
  <conditionalFormatting sqref="E17:L17">
    <cfRule type="cellIs" dxfId="60" priority="21" stopIfTrue="1" operator="lessThan">
      <formula>$E$17</formula>
    </cfRule>
    <cfRule type="cellIs" dxfId="59" priority="22" stopIfTrue="1" operator="greaterThan">
      <formula>0</formula>
    </cfRule>
  </conditionalFormatting>
  <conditionalFormatting sqref="C20:L20">
    <cfRule type="cellIs" dxfId="58" priority="23" stopIfTrue="1" operator="equal">
      <formula>$D$22</formula>
    </cfRule>
    <cfRule type="cellIs" dxfId="57" priority="24" stopIfTrue="1" operator="equal">
      <formula>$D$23</formula>
    </cfRule>
    <cfRule type="cellIs" dxfId="56" priority="25" stopIfTrue="1" operator="equal">
      <formula>$D$24</formula>
    </cfRule>
    <cfRule type="cellIs" dxfId="55" priority="26" stopIfTrue="1" operator="equal">
      <formula>$D$25</formula>
    </cfRule>
    <cfRule type="cellIs" dxfId="54" priority="27" stopIfTrue="1" operator="equal">
      <formula>$D$26</formula>
    </cfRule>
  </conditionalFormatting>
  <pageMargins left="0.25" right="0.25" top="0.5" bottom="0.5" header="0.5" footer="0.5"/>
  <headerFooter alignWithMargins="0">
    <oddFooter>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2" spans="1:69" ht="17">
      <c r="D2" s="4" t="s">
        <v>0</v>
      </c>
    </row>
    <row r="4" spans="1:69" ht="15" customHeight="1">
      <c r="C4" s="2" t="s">
        <v>2</v>
      </c>
      <c r="D4" t="s">
        <v>3</v>
      </c>
      <c r="E4" s="2" t="s">
        <v>4</v>
      </c>
      <c r="F4" s="1"/>
      <c r="G4" s="1"/>
      <c r="I4" s="2" t="s">
        <v>5</v>
      </c>
      <c r="J4" s="3">
        <v>5</v>
      </c>
      <c r="N4" s="2" t="s">
        <v>6</v>
      </c>
      <c r="O4" s="8">
        <v>20130210</v>
      </c>
    </row>
    <row r="5" spans="1:69">
      <c r="C5" s="2" t="s">
        <v>7</v>
      </c>
      <c r="D5" s="1" t="s">
        <v>8</v>
      </c>
      <c r="F5" s="1" t="s">
        <v>9</v>
      </c>
      <c r="J5" t="s">
        <v>10</v>
      </c>
    </row>
    <row r="6" spans="1:69">
      <c r="A6" s="1" t="s">
        <v>11</v>
      </c>
      <c r="B6" s="1" t="s">
        <v>12</v>
      </c>
      <c r="C6" s="1" t="s">
        <v>13</v>
      </c>
      <c r="D6" s="1" t="s">
        <v>14</v>
      </c>
      <c r="E6" s="2" t="s">
        <v>15</v>
      </c>
      <c r="F6" s="1">
        <v>1378</v>
      </c>
      <c r="G6" s="1">
        <v>1382</v>
      </c>
      <c r="H6" s="1">
        <v>1808</v>
      </c>
      <c r="I6" s="1">
        <v>1961</v>
      </c>
      <c r="J6" s="1">
        <v>1975</v>
      </c>
      <c r="K6" s="1">
        <v>2237</v>
      </c>
      <c r="L6" s="1">
        <v>2263</v>
      </c>
    </row>
    <row r="7" spans="1:69">
      <c r="A7" s="10">
        <v>44399</v>
      </c>
      <c r="B7" s="10">
        <v>689414</v>
      </c>
      <c r="C7" s="9" t="s">
        <v>16</v>
      </c>
      <c r="D7" s="3" t="s">
        <v>17</v>
      </c>
      <c r="E7" s="3">
        <v>60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>
      <c r="A8" s="10">
        <v>44399</v>
      </c>
      <c r="B8" s="10">
        <v>689415</v>
      </c>
      <c r="C8" s="3" t="s">
        <v>16</v>
      </c>
      <c r="D8" s="3" t="s">
        <v>18</v>
      </c>
      <c r="E8" s="3">
        <v>120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>
      <c r="A9" s="10">
        <v>44399</v>
      </c>
      <c r="B9" s="10">
        <v>689416</v>
      </c>
      <c r="C9" s="3" t="s">
        <v>16</v>
      </c>
      <c r="D9" s="3" t="s">
        <v>19</v>
      </c>
      <c r="E9" s="3">
        <v>120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>
      <c r="A10" s="10">
        <v>44399</v>
      </c>
      <c r="B10" s="10">
        <v>689417</v>
      </c>
      <c r="C10" s="3" t="s">
        <v>16</v>
      </c>
      <c r="D10" s="3" t="s">
        <v>20</v>
      </c>
      <c r="E10" s="3">
        <v>120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>
      <c r="A11" s="10">
        <v>44399</v>
      </c>
      <c r="B11" s="10">
        <v>689418</v>
      </c>
      <c r="C11" s="3" t="s">
        <v>16</v>
      </c>
      <c r="D11" s="3" t="s">
        <v>21</v>
      </c>
      <c r="E11" s="3">
        <v>120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>
      <c r="A12" s="10">
        <v>44399</v>
      </c>
      <c r="B12" s="10">
        <v>689419</v>
      </c>
      <c r="C12" s="3" t="s">
        <v>16</v>
      </c>
      <c r="D12" s="3" t="s">
        <v>22</v>
      </c>
      <c r="E12" s="3">
        <v>120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A13" s="10">
        <v>44399</v>
      </c>
      <c r="B13" s="10">
        <v>689420</v>
      </c>
      <c r="C13" s="3" t="s">
        <v>16</v>
      </c>
      <c r="D13" s="3" t="s">
        <v>23</v>
      </c>
      <c r="E13" s="3">
        <v>120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A14" s="10">
        <v>44399</v>
      </c>
      <c r="B14" s="10">
        <v>689421</v>
      </c>
      <c r="C14" s="3" t="s">
        <v>16</v>
      </c>
      <c r="D14" s="3" t="s">
        <v>24</v>
      </c>
      <c r="E14" s="3">
        <v>120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A15" s="10">
        <v>44399</v>
      </c>
      <c r="B15" s="10">
        <v>689422</v>
      </c>
      <c r="C15" s="3" t="s">
        <v>16</v>
      </c>
      <c r="D15" s="3" t="s">
        <v>25</v>
      </c>
      <c r="E15" s="3">
        <v>100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A16" s="10">
        <v>44399</v>
      </c>
      <c r="B16" s="10">
        <v>689423</v>
      </c>
      <c r="C16" s="11" t="s">
        <v>26</v>
      </c>
      <c r="D16" s="11" t="s">
        <v>27</v>
      </c>
      <c r="E16" s="11">
        <v>-50</v>
      </c>
      <c r="F16" s="12"/>
      <c r="G16" s="12"/>
      <c r="H16" s="12"/>
      <c r="I16" s="12"/>
      <c r="J16" s="12"/>
      <c r="K16" s="12"/>
      <c r="L16" s="12"/>
      <c r="M16" s="12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>
      <c r="A17" s="10">
        <v>44399</v>
      </c>
      <c r="B17" s="10">
        <v>689424</v>
      </c>
      <c r="C17" s="11" t="s">
        <v>26</v>
      </c>
      <c r="D17" s="11" t="s">
        <v>28</v>
      </c>
      <c r="E17" s="11">
        <v>-10</v>
      </c>
      <c r="F17" s="12"/>
      <c r="G17" s="12"/>
      <c r="H17" s="12"/>
      <c r="I17" s="12"/>
      <c r="J17" s="12"/>
      <c r="K17" s="12"/>
      <c r="L17" s="12"/>
      <c r="M17" s="12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>
      <c r="C19" t="s">
        <v>29</v>
      </c>
      <c r="E19">
        <f>SUMIF($E$6:$E$17, "&gt;0")</f>
        <v>1000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>
      <c r="C20" t="s">
        <v>30</v>
      </c>
      <c r="F20" s="13">
        <f>SUM($F$7:$F$17)</f>
        <v>0</v>
      </c>
      <c r="G20" s="13">
        <f>SUM($G$7:$G$17)</f>
        <v>0</v>
      </c>
      <c r="H20" s="13">
        <f>SUM($H$7:$H$17)</f>
        <v>0</v>
      </c>
      <c r="I20" s="13">
        <f>SUM($I$7:$I$17)</f>
        <v>0</v>
      </c>
      <c r="J20" s="13">
        <f>SUM($J$7:$J$17)</f>
        <v>0</v>
      </c>
      <c r="K20" s="13">
        <f>SUM($K$7:$K$17)</f>
        <v>0</v>
      </c>
      <c r="L20" s="13">
        <f>SUM($L$7:$L$17)</f>
        <v>0</v>
      </c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>
      <c r="D21" t="s">
        <v>31</v>
      </c>
      <c r="E21" t="s">
        <v>32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CalcPr fullCalcOnLoad="1"/>
  <sheetProtection password="C496" sheet="1" objects="1" scenarios="1"/>
  <conditionalFormatting sqref="E7:L7">
    <cfRule type="cellIs" dxfId="53" priority="1" stopIfTrue="1" operator="greaterThan">
      <formula>$E$7</formula>
    </cfRule>
    <cfRule type="cellIs" dxfId="52" priority="2" stopIfTrue="1" operator="equal">
      <formula>""</formula>
    </cfRule>
  </conditionalFormatting>
  <conditionalFormatting sqref="E8:L8">
    <cfRule type="cellIs" dxfId="51" priority="3" stopIfTrue="1" operator="greaterThan">
      <formula>$E$8</formula>
    </cfRule>
    <cfRule type="cellIs" dxfId="50" priority="4" stopIfTrue="1" operator="equal">
      <formula>""</formula>
    </cfRule>
  </conditionalFormatting>
  <conditionalFormatting sqref="E9:L9">
    <cfRule type="cellIs" dxfId="49" priority="5" stopIfTrue="1" operator="greaterThan">
      <formula>$E$9</formula>
    </cfRule>
    <cfRule type="cellIs" dxfId="48" priority="6" stopIfTrue="1" operator="equal">
      <formula>""</formula>
    </cfRule>
  </conditionalFormatting>
  <conditionalFormatting sqref="E10:L10">
    <cfRule type="cellIs" dxfId="47" priority="7" stopIfTrue="1" operator="greaterThan">
      <formula>$E$10</formula>
    </cfRule>
    <cfRule type="cellIs" dxfId="46" priority="8" stopIfTrue="1" operator="equal">
      <formula>""</formula>
    </cfRule>
  </conditionalFormatting>
  <conditionalFormatting sqref="E11:L11">
    <cfRule type="cellIs" dxfId="45" priority="9" stopIfTrue="1" operator="greaterThan">
      <formula>$E$11</formula>
    </cfRule>
    <cfRule type="cellIs" dxfId="44" priority="10" stopIfTrue="1" operator="equal">
      <formula>""</formula>
    </cfRule>
  </conditionalFormatting>
  <conditionalFormatting sqref="E12:L12">
    <cfRule type="cellIs" dxfId="43" priority="11" stopIfTrue="1" operator="greaterThan">
      <formula>$E$12</formula>
    </cfRule>
    <cfRule type="cellIs" dxfId="42" priority="12" stopIfTrue="1" operator="equal">
      <formula>""</formula>
    </cfRule>
  </conditionalFormatting>
  <conditionalFormatting sqref="E13:L13">
    <cfRule type="cellIs" dxfId="41" priority="13" stopIfTrue="1" operator="greaterThan">
      <formula>$E$13</formula>
    </cfRule>
    <cfRule type="cellIs" dxfId="40" priority="14" stopIfTrue="1" operator="equal">
      <formula>""</formula>
    </cfRule>
  </conditionalFormatting>
  <conditionalFormatting sqref="E14:L14">
    <cfRule type="cellIs" dxfId="39" priority="15" stopIfTrue="1" operator="greaterThan">
      <formula>$E$14</formula>
    </cfRule>
    <cfRule type="cellIs" dxfId="38" priority="16" stopIfTrue="1" operator="equal">
      <formula>""</formula>
    </cfRule>
  </conditionalFormatting>
  <conditionalFormatting sqref="E15:L15">
    <cfRule type="cellIs" dxfId="37" priority="17" stopIfTrue="1" operator="greaterThan">
      <formula>$E$15</formula>
    </cfRule>
    <cfRule type="cellIs" dxfId="36" priority="18" stopIfTrue="1" operator="equal">
      <formula>""</formula>
    </cfRule>
  </conditionalFormatting>
  <conditionalFormatting sqref="E16:L16">
    <cfRule type="cellIs" dxfId="35" priority="19" stopIfTrue="1" operator="lessThan">
      <formula>$E$16</formula>
    </cfRule>
    <cfRule type="cellIs" dxfId="34" priority="20" stopIfTrue="1" operator="greaterThan">
      <formula>0</formula>
    </cfRule>
  </conditionalFormatting>
  <conditionalFormatting sqref="E17:L17">
    <cfRule type="cellIs" dxfId="33" priority="21" stopIfTrue="1" operator="lessThan">
      <formula>$E$17</formula>
    </cfRule>
    <cfRule type="cellIs" dxfId="32" priority="22" stopIfTrue="1" operator="greaterThan">
      <formula>0</formula>
    </cfRule>
  </conditionalFormatting>
  <conditionalFormatting sqref="C20:L20">
    <cfRule type="cellIs" dxfId="31" priority="23" stopIfTrue="1" operator="equal">
      <formula>$D$22</formula>
    </cfRule>
    <cfRule type="cellIs" dxfId="30" priority="24" stopIfTrue="1" operator="equal">
      <formula>$D$23</formula>
    </cfRule>
    <cfRule type="cellIs" dxfId="29" priority="25" stopIfTrue="1" operator="equal">
      <formula>$D$24</formula>
    </cfRule>
    <cfRule type="cellIs" dxfId="28" priority="26" stopIfTrue="1" operator="equal">
      <formula>$D$25</formula>
    </cfRule>
    <cfRule type="cellIs" dxfId="27" priority="27" stopIfTrue="1" operator="equal">
      <formula>$D$26</formula>
    </cfRule>
  </conditionalFormatting>
  <pageMargins left="0.25" right="0.25" top="0.5" bottom="0.5" header="0.5" footer="0.5"/>
  <headerFooter alignWithMargins="0">
    <oddFooter>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G2" sqref="G2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1" spans="1:69">
      <c r="F1" s="19" t="s">
        <v>38</v>
      </c>
    </row>
    <row r="2" spans="1:69" ht="17">
      <c r="D2" s="4" t="s">
        <v>0</v>
      </c>
      <c r="G2" s="19"/>
    </row>
    <row r="4" spans="1:69" ht="15" customHeight="1">
      <c r="C4" s="2" t="s">
        <v>2</v>
      </c>
      <c r="D4" t="s">
        <v>3</v>
      </c>
      <c r="E4" s="2" t="s">
        <v>4</v>
      </c>
      <c r="F4" s="1"/>
      <c r="G4" s="1"/>
      <c r="I4" s="2" t="s">
        <v>5</v>
      </c>
      <c r="J4" s="3">
        <v>5</v>
      </c>
      <c r="N4" s="2" t="s">
        <v>6</v>
      </c>
      <c r="O4" s="8">
        <v>20130210</v>
      </c>
    </row>
    <row r="5" spans="1:69">
      <c r="C5" s="2" t="s">
        <v>7</v>
      </c>
      <c r="D5" s="1" t="s">
        <v>8</v>
      </c>
      <c r="F5" s="1" t="s">
        <v>9</v>
      </c>
      <c r="J5" t="s">
        <v>10</v>
      </c>
    </row>
    <row r="6" spans="1:69">
      <c r="A6" s="1" t="s">
        <v>11</v>
      </c>
      <c r="B6" s="1" t="s">
        <v>12</v>
      </c>
      <c r="C6" s="1" t="s">
        <v>13</v>
      </c>
      <c r="D6" s="1" t="s">
        <v>14</v>
      </c>
      <c r="E6" s="2" t="s">
        <v>15</v>
      </c>
      <c r="F6" s="22">
        <v>1378</v>
      </c>
      <c r="G6" s="22">
        <v>1382</v>
      </c>
      <c r="H6" s="22">
        <v>1808</v>
      </c>
      <c r="I6" s="22">
        <v>1961</v>
      </c>
      <c r="J6" s="22">
        <v>1975</v>
      </c>
      <c r="K6" s="22">
        <v>2237</v>
      </c>
      <c r="L6" s="22">
        <v>2263</v>
      </c>
    </row>
    <row r="7" spans="1:69" ht="28">
      <c r="A7" s="10">
        <v>44399</v>
      </c>
      <c r="B7" s="10">
        <v>689414</v>
      </c>
      <c r="C7" s="9" t="s">
        <v>16</v>
      </c>
      <c r="D7" s="3" t="s">
        <v>17</v>
      </c>
      <c r="E7" s="3">
        <v>60</v>
      </c>
      <c r="F7" s="23"/>
      <c r="G7" s="23"/>
      <c r="H7" s="23"/>
      <c r="I7" s="23"/>
      <c r="J7" s="23"/>
      <c r="K7" s="23"/>
      <c r="L7" s="23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ht="28">
      <c r="A8" s="10">
        <v>44399</v>
      </c>
      <c r="B8" s="10">
        <v>689415</v>
      </c>
      <c r="C8" s="3" t="s">
        <v>16</v>
      </c>
      <c r="D8" s="3" t="s">
        <v>18</v>
      </c>
      <c r="E8" s="3">
        <v>120</v>
      </c>
      <c r="F8" s="23"/>
      <c r="G8" s="23"/>
      <c r="H8" s="23"/>
      <c r="I8" s="23"/>
      <c r="J8" s="23"/>
      <c r="K8" s="23"/>
      <c r="L8" s="23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ht="28">
      <c r="A9" s="10">
        <v>44399</v>
      </c>
      <c r="B9" s="10">
        <v>689416</v>
      </c>
      <c r="C9" s="3" t="s">
        <v>16</v>
      </c>
      <c r="D9" s="3" t="s">
        <v>19</v>
      </c>
      <c r="E9" s="3">
        <v>120</v>
      </c>
      <c r="F9" s="23"/>
      <c r="G9" s="23"/>
      <c r="H9" s="23"/>
      <c r="I9" s="23"/>
      <c r="J9" s="23"/>
      <c r="K9" s="23"/>
      <c r="L9" s="23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ht="28">
      <c r="A10" s="10">
        <v>44399</v>
      </c>
      <c r="B10" s="10">
        <v>689417</v>
      </c>
      <c r="C10" s="3" t="s">
        <v>16</v>
      </c>
      <c r="D10" s="3" t="s">
        <v>20</v>
      </c>
      <c r="E10" s="3">
        <v>120</v>
      </c>
      <c r="F10" s="23"/>
      <c r="G10" s="23"/>
      <c r="H10" s="23"/>
      <c r="I10" s="23"/>
      <c r="J10" s="23"/>
      <c r="K10" s="23"/>
      <c r="L10" s="23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ht="28">
      <c r="A11" s="10">
        <v>44399</v>
      </c>
      <c r="B11" s="10">
        <v>689418</v>
      </c>
      <c r="C11" s="3" t="s">
        <v>16</v>
      </c>
      <c r="D11" s="3" t="s">
        <v>21</v>
      </c>
      <c r="E11" s="3">
        <v>120</v>
      </c>
      <c r="F11" s="23"/>
      <c r="G11" s="23"/>
      <c r="H11" s="23"/>
      <c r="I11" s="23"/>
      <c r="J11" s="23"/>
      <c r="K11" s="23"/>
      <c r="L11" s="23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ht="28">
      <c r="A12" s="10">
        <v>44399</v>
      </c>
      <c r="B12" s="10">
        <v>689419</v>
      </c>
      <c r="C12" s="3" t="s">
        <v>16</v>
      </c>
      <c r="D12" s="3" t="s">
        <v>22</v>
      </c>
      <c r="E12" s="3">
        <v>120</v>
      </c>
      <c r="F12" s="23"/>
      <c r="G12" s="23"/>
      <c r="H12" s="23"/>
      <c r="I12" s="23"/>
      <c r="J12" s="23"/>
      <c r="K12" s="23"/>
      <c r="L12" s="23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ht="28">
      <c r="A13" s="10">
        <v>44399</v>
      </c>
      <c r="B13" s="10">
        <v>689420</v>
      </c>
      <c r="C13" s="3" t="s">
        <v>16</v>
      </c>
      <c r="D13" s="3" t="s">
        <v>23</v>
      </c>
      <c r="E13" s="3">
        <v>120</v>
      </c>
      <c r="F13" s="23"/>
      <c r="G13" s="23"/>
      <c r="H13" s="23"/>
      <c r="I13" s="23"/>
      <c r="J13" s="23"/>
      <c r="K13" s="23"/>
      <c r="L13" s="23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ht="28">
      <c r="A14" s="10">
        <v>44399</v>
      </c>
      <c r="B14" s="10">
        <v>689421</v>
      </c>
      <c r="C14" s="3" t="s">
        <v>16</v>
      </c>
      <c r="D14" s="3" t="s">
        <v>24</v>
      </c>
      <c r="E14" s="3">
        <v>120</v>
      </c>
      <c r="F14" s="23"/>
      <c r="G14" s="23"/>
      <c r="H14" s="23"/>
      <c r="I14" s="23"/>
      <c r="J14" s="23"/>
      <c r="K14" s="23"/>
      <c r="L14" s="23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ht="28">
      <c r="A15" s="10">
        <v>44399</v>
      </c>
      <c r="B15" s="10">
        <v>689422</v>
      </c>
      <c r="C15" s="3" t="s">
        <v>16</v>
      </c>
      <c r="D15" s="3" t="s">
        <v>25</v>
      </c>
      <c r="E15" s="3">
        <v>100</v>
      </c>
      <c r="F15" s="23"/>
      <c r="G15" s="23"/>
      <c r="H15" s="23"/>
      <c r="I15" s="23"/>
      <c r="J15" s="23"/>
      <c r="K15" s="23"/>
      <c r="L15" s="23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ht="28">
      <c r="A16" s="10">
        <v>44399</v>
      </c>
      <c r="B16" s="10">
        <v>689423</v>
      </c>
      <c r="C16" s="11" t="s">
        <v>26</v>
      </c>
      <c r="D16" s="11" t="s">
        <v>27</v>
      </c>
      <c r="E16" s="11">
        <v>-50</v>
      </c>
      <c r="F16" s="23"/>
      <c r="G16" s="23"/>
      <c r="H16" s="23"/>
      <c r="I16" s="23"/>
      <c r="J16" s="23"/>
      <c r="K16" s="23"/>
      <c r="L16" s="23"/>
      <c r="M16" s="12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ht="28">
      <c r="A17" s="10">
        <v>44399</v>
      </c>
      <c r="B17" s="10">
        <v>689424</v>
      </c>
      <c r="C17" s="11" t="s">
        <v>26</v>
      </c>
      <c r="D17" s="11" t="s">
        <v>28</v>
      </c>
      <c r="E17" s="11">
        <v>-10</v>
      </c>
      <c r="F17" s="23"/>
      <c r="G17" s="23"/>
      <c r="H17" s="23"/>
      <c r="I17" s="23"/>
      <c r="J17" s="23"/>
      <c r="K17" s="23"/>
      <c r="L17" s="23"/>
      <c r="M17" s="12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>
      <c r="C19" t="s">
        <v>29</v>
      </c>
      <c r="E19">
        <f>SUMIF($E$6:$E$17, "&gt;0")</f>
        <v>1000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>
      <c r="C20" t="s">
        <v>30</v>
      </c>
      <c r="F20" s="13">
        <f>SUM($F$7:$F$17)</f>
        <v>0</v>
      </c>
      <c r="G20" s="13">
        <f>SUM($G$7:$G$17)</f>
        <v>0</v>
      </c>
      <c r="H20" s="13">
        <f>SUM($H$7:$H$17)</f>
        <v>0</v>
      </c>
      <c r="I20" s="13">
        <f>SUM($I$7:$I$17)</f>
        <v>0</v>
      </c>
      <c r="J20" s="13">
        <f>SUM($J$7:$J$17)</f>
        <v>0</v>
      </c>
      <c r="K20" s="13">
        <f>SUM($K$7:$K$17)</f>
        <v>0</v>
      </c>
      <c r="L20" s="13">
        <f>SUM($L$7:$L$17)</f>
        <v>0</v>
      </c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>
      <c r="D21" t="s">
        <v>31</v>
      </c>
      <c r="E21" t="s">
        <v>32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>
      <c r="C22" t="s">
        <v>33</v>
      </c>
      <c r="D22" s="14">
        <f>LARGE($F$20:$L$20,1)</f>
        <v>0</v>
      </c>
      <c r="E22">
        <f>INDEX($F$6:$L$6,MATCH($D$22,$F$20:$L$20,0))</f>
        <v>1378</v>
      </c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>
      <c r="C23" t="s">
        <v>34</v>
      </c>
      <c r="D23" s="15">
        <f>LARGE($F$20:$L$20,2)</f>
        <v>0</v>
      </c>
      <c r="E23">
        <f>INDEX($F$6:$L$6,MATCH($D$23,$F$20:$L$20,0))</f>
        <v>1378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>
      <c r="C24" t="s">
        <v>35</v>
      </c>
      <c r="D24" s="16">
        <f>LARGE($F$20:$L$20,3)</f>
        <v>0</v>
      </c>
      <c r="E24">
        <f>INDEX($F$6:$L$6,MATCH($D$24,$F$20:$L$20,0))</f>
        <v>1378</v>
      </c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>
      <c r="C25" t="s">
        <v>36</v>
      </c>
      <c r="D25" s="17">
        <f>LARGE($F$20:$L$20,4)</f>
        <v>0</v>
      </c>
      <c r="E25">
        <f>INDEX($F$6:$L$6,MATCH($D$25,$F$20:$L$20,0))</f>
        <v>1378</v>
      </c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>
      <c r="C26" s="1" t="s">
        <v>37</v>
      </c>
      <c r="D26" s="18">
        <f>LARGE($F$20:$L$20,5)</f>
        <v>0</v>
      </c>
      <c r="E26">
        <f>INDEX($F$6:$L$6,MATCH($D$26,$F$20:$L$20,0))</f>
        <v>1378</v>
      </c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conditionalFormatting sqref="E7">
    <cfRule type="cellIs" dxfId="26" priority="1" stopIfTrue="1" operator="greaterThan">
      <formula>$E$7</formula>
    </cfRule>
    <cfRule type="cellIs" dxfId="25" priority="2" stopIfTrue="1" operator="equal">
      <formula>""</formula>
    </cfRule>
  </conditionalFormatting>
  <conditionalFormatting sqref="E8">
    <cfRule type="cellIs" dxfId="24" priority="3" stopIfTrue="1" operator="greaterThan">
      <formula>$E$8</formula>
    </cfRule>
    <cfRule type="cellIs" dxfId="23" priority="4" stopIfTrue="1" operator="equal">
      <formula>""</formula>
    </cfRule>
  </conditionalFormatting>
  <conditionalFormatting sqref="E9">
    <cfRule type="cellIs" dxfId="22" priority="5" stopIfTrue="1" operator="greaterThan">
      <formula>$E$9</formula>
    </cfRule>
    <cfRule type="cellIs" dxfId="21" priority="6" stopIfTrue="1" operator="equal">
      <formula>""</formula>
    </cfRule>
  </conditionalFormatting>
  <conditionalFormatting sqref="E10">
    <cfRule type="cellIs" dxfId="20" priority="7" stopIfTrue="1" operator="greaterThan">
      <formula>$E$10</formula>
    </cfRule>
    <cfRule type="cellIs" dxfId="19" priority="8" stopIfTrue="1" operator="equal">
      <formula>""</formula>
    </cfRule>
  </conditionalFormatting>
  <conditionalFormatting sqref="E11">
    <cfRule type="cellIs" dxfId="18" priority="9" stopIfTrue="1" operator="greaterThan">
      <formula>$E$11</formula>
    </cfRule>
    <cfRule type="cellIs" dxfId="17" priority="10" stopIfTrue="1" operator="equal">
      <formula>""</formula>
    </cfRule>
  </conditionalFormatting>
  <conditionalFormatting sqref="E12">
    <cfRule type="cellIs" dxfId="16" priority="11" stopIfTrue="1" operator="greaterThan">
      <formula>$E$12</formula>
    </cfRule>
    <cfRule type="cellIs" dxfId="15" priority="12" stopIfTrue="1" operator="equal">
      <formula>""</formula>
    </cfRule>
  </conditionalFormatting>
  <conditionalFormatting sqref="E13">
    <cfRule type="cellIs" dxfId="14" priority="13" stopIfTrue="1" operator="greaterThan">
      <formula>$E$13</formula>
    </cfRule>
    <cfRule type="cellIs" dxfId="13" priority="14" stopIfTrue="1" operator="equal">
      <formula>""</formula>
    </cfRule>
  </conditionalFormatting>
  <conditionalFormatting sqref="E14">
    <cfRule type="cellIs" dxfId="12" priority="15" stopIfTrue="1" operator="greaterThan">
      <formula>$E$14</formula>
    </cfRule>
    <cfRule type="cellIs" dxfId="11" priority="16" stopIfTrue="1" operator="equal">
      <formula>""</formula>
    </cfRule>
  </conditionalFormatting>
  <conditionalFormatting sqref="E15">
    <cfRule type="cellIs" dxfId="10" priority="17" stopIfTrue="1" operator="greaterThan">
      <formula>$E$15</formula>
    </cfRule>
    <cfRule type="cellIs" dxfId="9" priority="18" stopIfTrue="1" operator="equal">
      <formula>""</formula>
    </cfRule>
  </conditionalFormatting>
  <conditionalFormatting sqref="E16">
    <cfRule type="cellIs" dxfId="8" priority="19" stopIfTrue="1" operator="lessThan">
      <formula>$E$16</formula>
    </cfRule>
    <cfRule type="cellIs" dxfId="7" priority="20" stopIfTrue="1" operator="greaterThan">
      <formula>0</formula>
    </cfRule>
  </conditionalFormatting>
  <conditionalFormatting sqref="E17">
    <cfRule type="cellIs" dxfId="6" priority="21" stopIfTrue="1" operator="lessThan">
      <formula>$E$17</formula>
    </cfRule>
    <cfRule type="cellIs" dxfId="5" priority="22" stopIfTrue="1" operator="greaterThan">
      <formula>0</formula>
    </cfRule>
  </conditionalFormatting>
  <conditionalFormatting sqref="C20:L20">
    <cfRule type="cellIs" dxfId="4" priority="23" stopIfTrue="1" operator="equal">
      <formula>$D$22</formula>
    </cfRule>
    <cfRule type="cellIs" dxfId="3" priority="24" stopIfTrue="1" operator="equal">
      <formula>$D$23</formula>
    </cfRule>
    <cfRule type="cellIs" dxfId="2" priority="25" stopIfTrue="1" operator="equal">
      <formula>$D$24</formula>
    </cfRule>
    <cfRule type="cellIs" dxfId="1" priority="26" stopIfTrue="1" operator="equal">
      <formula>$D$25</formula>
    </cfRule>
    <cfRule type="cellIs" dxfId="0" priority="27" stopIfTrue="1" operator="equal">
      <formula>$D$26</formula>
    </cfRule>
  </conditionalFormatting>
  <pageMargins left="0.25" right="0.25" top="0.5" bottom="0.5" header="0.5" footer="0.5"/>
  <headerFooter alignWithMargins="0">
    <oddFooter>&amp;CPage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Totals</vt:lpstr>
      <vt:lpstr>Judge1</vt:lpstr>
      <vt:lpstr>Judge2</vt:lpstr>
      <vt:lpstr>Judge3</vt:lpstr>
      <vt:lpstr>Judge4</vt:lpstr>
      <vt:lpstr>Judge5</vt:lpstr>
      <vt:lpstr>Printable</vt:lpstr>
    </vt:vector>
  </TitlesOfParts>
  <Manager/>
  <Company>Enterprise Development Group, Inc.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SkillsUSA ScoreMaster Template</dc:title>
  <dc:subject/>
  <dc:creator>Mark Williams</dc:creator>
  <cp:keywords/>
  <dc:description>Conference Registration Scoring Template - updated June 2010</dc:description>
  <cp:lastModifiedBy>Peyton Holland</cp:lastModifiedBy>
  <cp:revision/>
  <dcterms:created xsi:type="dcterms:W3CDTF">2002-05-15T02:32:49Z</dcterms:created>
  <dcterms:modified xsi:type="dcterms:W3CDTF">2016-04-26T13:20:06Z</dcterms:modified>
  <cp:category/>
  <cp:contentStatus/>
</cp:coreProperties>
</file>