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ilford\Desktop\2016 SkillsUSA Score Sheets\"/>
    </mc:Choice>
  </mc:AlternateContent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52511"/>
</workbook>
</file>

<file path=xl/calcChain.xml><?xml version="1.0" encoding="utf-8"?>
<calcChain xmlns="http://schemas.openxmlformats.org/spreadsheetml/2006/main">
  <c r="F17" i="9" l="1"/>
  <c r="E16" i="9"/>
  <c r="G17" i="9"/>
  <c r="G7" i="1"/>
  <c r="G8" i="1"/>
  <c r="G9" i="1"/>
  <c r="G10" i="1"/>
  <c r="G11" i="1"/>
  <c r="G12" i="1"/>
  <c r="G13" i="1"/>
  <c r="G14" i="1"/>
  <c r="F14" i="1"/>
  <c r="F13" i="1"/>
  <c r="F12" i="1"/>
  <c r="F11" i="1"/>
  <c r="F10" i="1"/>
  <c r="F9" i="1"/>
  <c r="F8" i="1"/>
  <c r="F7" i="1"/>
  <c r="G17" i="8"/>
  <c r="F17" i="8"/>
  <c r="E16" i="8"/>
  <c r="G17" i="7"/>
  <c r="F17" i="7"/>
  <c r="E16" i="7"/>
  <c r="G17" i="6"/>
  <c r="F17" i="6"/>
  <c r="E16" i="6"/>
  <c r="G17" i="5"/>
  <c r="F17" i="5"/>
  <c r="E16" i="5"/>
  <c r="G17" i="4"/>
  <c r="F17" i="4"/>
  <c r="E16" i="4"/>
  <c r="E16" i="1"/>
  <c r="D23" i="9" l="1"/>
  <c r="E23" i="9" s="1"/>
  <c r="D19" i="9"/>
  <c r="E19" i="9" s="1"/>
  <c r="D20" i="9"/>
  <c r="E20" i="9" s="1"/>
  <c r="D21" i="9"/>
  <c r="E21" i="9" s="1"/>
  <c r="D22" i="9"/>
  <c r="E22" i="9" s="1"/>
  <c r="F17" i="1"/>
  <c r="G17" i="1"/>
  <c r="D23" i="1" l="1"/>
  <c r="E23" i="1" s="1"/>
  <c r="D19" i="1"/>
  <c r="E19" i="1" s="1"/>
  <c r="D22" i="1"/>
  <c r="E22" i="1" s="1"/>
  <c r="D20" i="1"/>
  <c r="E20" i="1" s="1"/>
  <c r="D21" i="1"/>
  <c r="E21" i="1" s="1"/>
</calcChain>
</file>

<file path=xl/sharedStrings.xml><?xml version="1.0" encoding="utf-8"?>
<sst xmlns="http://schemas.openxmlformats.org/spreadsheetml/2006/main" count="257" uniqueCount="36">
  <si>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</si>
  <si>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</si>
  <si>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</si>
  <si>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</si>
  <si>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</si>
  <si>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</si>
  <si>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</si>
  <si>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</si>
  <si>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</si>
  <si>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</si>
  <si>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</si>
  <si>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</si>
  <si>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Milling Specialist</t>
  </si>
  <si>
    <t>S</t>
  </si>
  <si>
    <t>Standard</t>
  </si>
  <si>
    <t>CNC Milling Programming Skills</t>
  </si>
  <si>
    <t>CNC Milling Theory Exam</t>
  </si>
  <si>
    <t>Metrology Exam</t>
  </si>
  <si>
    <t>Penalty</t>
  </si>
  <si>
    <t>Resume Penalty</t>
  </si>
  <si>
    <t>Clothing</t>
  </si>
  <si>
    <t>Trigonometry Penalty</t>
  </si>
  <si>
    <t>Use of Material</t>
  </si>
  <si>
    <t>Work station dirty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</si>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</sst>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4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34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20">
        <f>IF(ISERROR(AVERAGE(Judge1:Judge5!F7))," ", AVERAGE(Judge1:Judge5!F7))</f>
        <v>130</v>
      </c>
      <c r="G7" s="20">
        <f>IF(ISERROR(AVERAGE(Judge1:Judge5!G7))," ", AVERAGE(Judge1:Judge5!G7))</f>
        <v>50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20">
        <f>IF(ISERROR(AVERAGE(Judge1:Judge5!F8))," ", AVERAGE(Judge1:Judge5!F8))</f>
        <v>207</v>
      </c>
      <c r="G8" s="20">
        <f>IF(ISERROR(AVERAGE(Judge1:Judge5!G8))," ", AVERAGE(Judge1:Judge5!G8))</f>
        <v>171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33</v>
      </c>
      <c r="G9" s="20">
        <f>IF(ISERROR(AVERAGE(Judge1:Judge5!G9))," ", AVERAGE(Judge1:Judge5!G9))</f>
        <v>13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21" t="str">
        <f>IF(ISERROR(AVERAGE(Judge1:Judge5!F10))," ", AVERAGE(Judge1:Judge5!F10))</f>
        <v xml:space="preserve"> </v>
      </c>
      <c r="G10" s="21">
        <f>IF(ISERROR(AVERAGE(Judge1:Judge5!G10))," ", AVERAGE(Judge1:Judge5!G10))</f>
        <v>-10</v>
      </c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370</v>
      </c>
      <c r="G17" s="13">
        <f>SUM($G$7:$G$14)</f>
        <v>224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26</v>
      </c>
      <c r="D19" s="14">
        <f>LARGE($F$17:$G$17,1)</f>
        <v>370</v>
      </c>
      <c r="E19">
        <f>INDEX($F$6:$G$6,MATCH($D$19,$F$17:$G$17,0))</f>
        <v>1434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5">
        <f>LARGE($F$17:$G$17,2)</f>
        <v>224</v>
      </c>
      <c r="E20">
        <f>INDEX($F$6:$G$6,MATCH($D$20,$F$17:$G$17,0))</f>
        <v>2424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6" t="e">
        <f>LARGE($F$17:$G$17,3)</f>
        <v>#NUM!</v>
      </c>
      <c r="E21" t="e">
        <f>INDEX($F$6:$G$6,MATCH($D$21,$F$17:$G$17,0))</f>
        <v>#NUM!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7" t="e">
        <f>LARGE($F$17:$G$17,4)</f>
        <v>#NUM!</v>
      </c>
      <c r="E22" t="e">
        <f>INDEX($F$6:$G$6,MATCH($D$22,$F$17:$G$17,0))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8" t="e">
        <f>LARGE($F$17:$G$17,5)</f>
        <v>#NUM!</v>
      </c>
      <c r="E23" t="e">
        <f>INDEX($F$6:$G$6,MATCH($D$23,$F$17:$G$17,0))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G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G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G10">
    <cfRule type="cellIs" dxfId="140" priority="7" stopIfTrue="1" operator="lessThan">
      <formula>$E$10</formula>
    </cfRule>
    <cfRule type="cellIs" dxfId="139" priority="8" stopIfTrue="1" operator="greaterThan">
      <formula>0</formula>
    </cfRule>
  </conditionalFormatting>
  <conditionalFormatting sqref="E11:G11">
    <cfRule type="cellIs" dxfId="138" priority="9" stopIfTrue="1" operator="lessThan">
      <formula>$E$11</formula>
    </cfRule>
    <cfRule type="cellIs" dxfId="137" priority="10" stopIfTrue="1" operator="greaterThan">
      <formula>0</formula>
    </cfRule>
  </conditionalFormatting>
  <conditionalFormatting sqref="E12:G12">
    <cfRule type="cellIs" dxfId="136" priority="11" stopIfTrue="1" operator="lessThan">
      <formula>$E$12</formula>
    </cfRule>
    <cfRule type="cellIs" dxfId="135" priority="12" stopIfTrue="1" operator="greaterThan">
      <formula>0</formula>
    </cfRule>
  </conditionalFormatting>
  <conditionalFormatting sqref="E13:G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G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G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pageSetup scale="90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5">
        <v>130</v>
      </c>
      <c r="G7" s="5">
        <v>50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5">
        <v>207</v>
      </c>
      <c r="G8" s="5">
        <v>171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5">
        <v>33</v>
      </c>
      <c r="G9" s="5">
        <v>13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12"/>
      <c r="G10" s="12">
        <v>-10</v>
      </c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370</v>
      </c>
      <c r="G17" s="13">
        <f>SUM($G$7:$G$14)</f>
        <v>224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G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G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G10">
    <cfRule type="cellIs" dxfId="119" priority="7" stopIfTrue="1" operator="lessThan">
      <formula>$E$10</formula>
    </cfRule>
    <cfRule type="cellIs" dxfId="118" priority="8" stopIfTrue="1" operator="greaterThan">
      <formula>0</formula>
    </cfRule>
  </conditionalFormatting>
  <conditionalFormatting sqref="E11:G11">
    <cfRule type="cellIs" dxfId="117" priority="9" stopIfTrue="1" operator="lessThan">
      <formula>$E$11</formula>
    </cfRule>
    <cfRule type="cellIs" dxfId="116" priority="10" stopIfTrue="1" operator="greaterThan">
      <formula>0</formula>
    </cfRule>
  </conditionalFormatting>
  <conditionalFormatting sqref="E12:G12">
    <cfRule type="cellIs" dxfId="115" priority="11" stopIfTrue="1" operator="lessThan">
      <formula>$E$12</formula>
    </cfRule>
    <cfRule type="cellIs" dxfId="114" priority="12" stopIfTrue="1" operator="greaterThan">
      <formula>0</formula>
    </cfRule>
  </conditionalFormatting>
  <conditionalFormatting sqref="E13:G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G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G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G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G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G10">
    <cfRule type="cellIs" dxfId="98" priority="7" stopIfTrue="1" operator="lessThan">
      <formula>$E$10</formula>
    </cfRule>
    <cfRule type="cellIs" dxfId="97" priority="8" stopIfTrue="1" operator="greaterThan">
      <formula>0</formula>
    </cfRule>
  </conditionalFormatting>
  <conditionalFormatting sqref="E11:G11">
    <cfRule type="cellIs" dxfId="96" priority="9" stopIfTrue="1" operator="lessThan">
      <formula>$E$11</formula>
    </cfRule>
    <cfRule type="cellIs" dxfId="95" priority="10" stopIfTrue="1" operator="greaterThan">
      <formula>0</formula>
    </cfRule>
  </conditionalFormatting>
  <conditionalFormatting sqref="E12:G12">
    <cfRule type="cellIs" dxfId="94" priority="11" stopIfTrue="1" operator="lessThan">
      <formula>$E$12</formula>
    </cfRule>
    <cfRule type="cellIs" dxfId="93" priority="12" stopIfTrue="1" operator="greaterThan">
      <formula>0</formula>
    </cfRule>
  </conditionalFormatting>
  <conditionalFormatting sqref="E13:G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G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G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G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G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G10">
    <cfRule type="cellIs" dxfId="77" priority="7" stopIfTrue="1" operator="lessThan">
      <formula>$E$10</formula>
    </cfRule>
    <cfRule type="cellIs" dxfId="76" priority="8" stopIfTrue="1" operator="greaterThan">
      <formula>0</formula>
    </cfRule>
  </conditionalFormatting>
  <conditionalFormatting sqref="E11:G11">
    <cfRule type="cellIs" dxfId="75" priority="9" stopIfTrue="1" operator="lessThan">
      <formula>$E$11</formula>
    </cfRule>
    <cfRule type="cellIs" dxfId="74" priority="10" stopIfTrue="1" operator="greaterThan">
      <formula>0</formula>
    </cfRule>
  </conditionalFormatting>
  <conditionalFormatting sqref="E12:G12">
    <cfRule type="cellIs" dxfId="73" priority="11" stopIfTrue="1" operator="lessThan">
      <formula>$E$12</formula>
    </cfRule>
    <cfRule type="cellIs" dxfId="72" priority="12" stopIfTrue="1" operator="greaterThan">
      <formula>0</formula>
    </cfRule>
  </conditionalFormatting>
  <conditionalFormatting sqref="E13:G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G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G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G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G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G10">
    <cfRule type="cellIs" dxfId="56" priority="7" stopIfTrue="1" operator="lessThan">
      <formula>$E$10</formula>
    </cfRule>
    <cfRule type="cellIs" dxfId="55" priority="8" stopIfTrue="1" operator="greaterThan">
      <formula>0</formula>
    </cfRule>
  </conditionalFormatting>
  <conditionalFormatting sqref="E11:G11">
    <cfRule type="cellIs" dxfId="54" priority="9" stopIfTrue="1" operator="lessThan">
      <formula>$E$11</formula>
    </cfRule>
    <cfRule type="cellIs" dxfId="53" priority="10" stopIfTrue="1" operator="greaterThan">
      <formula>0</formula>
    </cfRule>
  </conditionalFormatting>
  <conditionalFormatting sqref="E12:G12">
    <cfRule type="cellIs" dxfId="52" priority="11" stopIfTrue="1" operator="lessThan">
      <formula>$E$12</formula>
    </cfRule>
    <cfRule type="cellIs" dxfId="51" priority="12" stopIfTrue="1" operator="greaterThan">
      <formula>0</formula>
    </cfRule>
  </conditionalFormatting>
  <conditionalFormatting sqref="E13:G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G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G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1434</v>
      </c>
      <c r="G6" s="1">
        <v>2424</v>
      </c>
      <c r="H6" s="1"/>
      <c r="I6" s="1"/>
    </row>
    <row r="7" spans="1:69" x14ac:dyDescent="0.2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G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G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G10">
    <cfRule type="cellIs" dxfId="35" priority="7" stopIfTrue="1" operator="lessThan">
      <formula>$E$10</formula>
    </cfRule>
    <cfRule type="cellIs" dxfId="34" priority="8" stopIfTrue="1" operator="greaterThan">
      <formula>0</formula>
    </cfRule>
  </conditionalFormatting>
  <conditionalFormatting sqref="E11:G11">
    <cfRule type="cellIs" dxfId="33" priority="9" stopIfTrue="1" operator="lessThan">
      <formula>$E$11</formula>
    </cfRule>
    <cfRule type="cellIs" dxfId="32" priority="10" stopIfTrue="1" operator="greaterThan">
      <formula>0</formula>
    </cfRule>
  </conditionalFormatting>
  <conditionalFormatting sqref="E12:G12">
    <cfRule type="cellIs" dxfId="31" priority="11" stopIfTrue="1" operator="lessThan">
      <formula>$E$12</formula>
    </cfRule>
    <cfRule type="cellIs" dxfId="30" priority="12" stopIfTrue="1" operator="greaterThan">
      <formula>0</formula>
    </cfRule>
  </conditionalFormatting>
  <conditionalFormatting sqref="E13:G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G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G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35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1434</v>
      </c>
      <c r="G6" s="22">
        <v>2424</v>
      </c>
      <c r="H6" s="1"/>
      <c r="I6" s="1"/>
    </row>
    <row r="7" spans="1:69" ht="30" x14ac:dyDescent="0.4">
      <c r="A7" s="10">
        <v>11473</v>
      </c>
      <c r="B7" s="10">
        <v>264330</v>
      </c>
      <c r="C7" s="9" t="s">
        <v>14</v>
      </c>
      <c r="D7" s="3" t="s">
        <v>15</v>
      </c>
      <c r="E7" s="3">
        <v>600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11473</v>
      </c>
      <c r="B8" s="10">
        <v>264331</v>
      </c>
      <c r="C8" s="3" t="s">
        <v>14</v>
      </c>
      <c r="D8" s="3" t="s">
        <v>16</v>
      </c>
      <c r="E8" s="3">
        <v>300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11473</v>
      </c>
      <c r="B9" s="10">
        <v>688814</v>
      </c>
      <c r="C9" s="3" t="s">
        <v>14</v>
      </c>
      <c r="D9" s="3" t="s">
        <v>17</v>
      </c>
      <c r="E9" s="3">
        <v>100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11473</v>
      </c>
      <c r="B10" s="10">
        <v>264336</v>
      </c>
      <c r="C10" s="11" t="s">
        <v>18</v>
      </c>
      <c r="D10" s="11" t="s">
        <v>19</v>
      </c>
      <c r="E10" s="11">
        <v>-10</v>
      </c>
      <c r="F10" s="23"/>
      <c r="G10" s="23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11473</v>
      </c>
      <c r="B11" s="10">
        <v>264335</v>
      </c>
      <c r="C11" s="11" t="s">
        <v>18</v>
      </c>
      <c r="D11" s="11" t="s">
        <v>20</v>
      </c>
      <c r="E11" s="11">
        <v>-50</v>
      </c>
      <c r="F11" s="23"/>
      <c r="G11" s="23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11473</v>
      </c>
      <c r="B12" s="10">
        <v>737175</v>
      </c>
      <c r="C12" s="11" t="s">
        <v>18</v>
      </c>
      <c r="D12" s="11" t="s">
        <v>21</v>
      </c>
      <c r="E12" s="11">
        <v>-50</v>
      </c>
      <c r="F12" s="23"/>
      <c r="G12" s="23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11473</v>
      </c>
      <c r="B13" s="10">
        <v>737176</v>
      </c>
      <c r="C13" s="11" t="s">
        <v>18</v>
      </c>
      <c r="D13" s="11" t="s">
        <v>22</v>
      </c>
      <c r="E13" s="11">
        <v>-50</v>
      </c>
      <c r="F13" s="23"/>
      <c r="G13" s="23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11473</v>
      </c>
      <c r="B14" s="10">
        <v>737177</v>
      </c>
      <c r="C14" s="11" t="s">
        <v>18</v>
      </c>
      <c r="D14" s="11" t="s">
        <v>23</v>
      </c>
      <c r="E14" s="11">
        <v>-50</v>
      </c>
      <c r="F14" s="23"/>
      <c r="G14" s="23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F17" s="13">
        <f>SUM($F$7:$F$14)</f>
        <v>0</v>
      </c>
      <c r="G17" s="13">
        <f>SUM($G$7:$G$14)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C19" t="s">
        <v>26</v>
      </c>
      <c r="D19" s="14">
        <f>LARGE($F$17:$G$17,1)</f>
        <v>0</v>
      </c>
      <c r="E19">
        <f>INDEX($F$6:$G$6,MATCH($D$19,$F$17:$G$17,0))</f>
        <v>1434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29</v>
      </c>
      <c r="D20" s="15">
        <f>LARGE($F$17:$G$17,2)</f>
        <v>0</v>
      </c>
      <c r="E20">
        <f>INDEX($F$6:$G$6,MATCH($D$20,$F$17:$G$17,0))</f>
        <v>1434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6" t="e">
        <f>LARGE($F$17:$G$17,3)</f>
        <v>#NUM!</v>
      </c>
      <c r="E21" t="e">
        <f>INDEX($F$6:$G$6,MATCH($D$21,$F$17:$G$17,0))</f>
        <v>#NUM!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7" t="e">
        <f>LARGE($F$17:$G$17,4)</f>
        <v>#NUM!</v>
      </c>
      <c r="E22" t="e">
        <f>INDEX($F$6:$G$6,MATCH($D$22,$F$17:$G$17,0))</f>
        <v>#NUM!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8" t="e">
        <f>LARGE($F$17:$G$17,5)</f>
        <v>#NUM!</v>
      </c>
      <c r="E23" t="e">
        <f>INDEX($F$6:$G$6,MATCH($D$23,$F$17:$G$17,0))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lessThan">
      <formula>$E$10</formula>
    </cfRule>
    <cfRule type="cellIs" dxfId="13" priority="8" stopIfTrue="1" operator="greaterThan">
      <formula>0</formula>
    </cfRule>
  </conditionalFormatting>
  <conditionalFormatting sqref="E11">
    <cfRule type="cellIs" dxfId="12" priority="9" stopIfTrue="1" operator="lessThan">
      <formula>$E$11</formula>
    </cfRule>
    <cfRule type="cellIs" dxfId="11" priority="10" stopIfTrue="1" operator="greaterThan">
      <formula>0</formula>
    </cfRule>
  </conditionalFormatting>
  <conditionalFormatting sqref="E12">
    <cfRule type="cellIs" dxfId="10" priority="11" stopIfTrue="1" operator="lessThan">
      <formula>$E$12</formula>
    </cfRule>
    <cfRule type="cellIs" dxfId="9" priority="12" stopIfTrue="1" operator="greaterThan">
      <formula>0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G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%USERNAME%</cp:lastModifiedBy>
  <cp:lastPrinted>2016-04-20T20:13:00Z</cp:lastPrinted>
  <dcterms:created xsi:type="dcterms:W3CDTF">2002-05-15T02:32:49Z</dcterms:created>
  <dcterms:modified xsi:type="dcterms:W3CDTF">2016-04-20T20:23:27Z</dcterms:modified>
</cp:coreProperties>
</file>