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0" yWindow="65456" windowWidth="15520" windowHeight="14640" activeTab="0"/>
  </bookViews>
  <sheets>
    <sheet name="Totals" sheetId="1" r:id="rId1"/>
    <sheet name="Judge1" sheetId="2" r:id="rId2"/>
    <sheet name="Judge2" sheetId="3" r:id="rId3"/>
    <sheet name="Judge3" sheetId="4" r:id="rId4"/>
    <sheet name="Judge4" sheetId="5" r:id="rId5"/>
    <sheet name="Judge5" sheetId="6" r:id="rId6"/>
    <sheet name="Judge6" sheetId="7" r:id="rId7"/>
    <sheet name="Judge7" sheetId="8" r:id="rId8"/>
    <sheet name="Judge8" sheetId="9" r:id="rId9"/>
    <sheet name="Judge9" sheetId="10" r:id="rId10"/>
    <sheet name="Judge10" sheetId="11" r:id="rId11"/>
    <sheet name="Printable" sheetId="12" r:id="rId12"/>
  </sheets>
  <definedNames>
    <definedName name="ChairName" localSheetId="1">'Judge1'!$F$4</definedName>
    <definedName name="ChairName" localSheetId="10">'Judge10'!$F$4</definedName>
    <definedName name="ChairName" localSheetId="2">'Judge2'!$F$4</definedName>
    <definedName name="ChairName" localSheetId="3">'Judge3'!$F$4</definedName>
    <definedName name="ChairName" localSheetId="4">'Judge4'!$F$4</definedName>
    <definedName name="ChairName" localSheetId="5">'Judge5'!$F$4</definedName>
    <definedName name="ChairName" localSheetId="6">'Judge6'!$F$4</definedName>
    <definedName name="ChairName" localSheetId="7">'Judge7'!$F$4</definedName>
    <definedName name="ChairName" localSheetId="8">'Judge8'!$F$4</definedName>
    <definedName name="ChairName" localSheetId="9">'Judge9'!$F$4</definedName>
    <definedName name="ChairName" localSheetId="11">'Printable'!$F$4</definedName>
    <definedName name="ChairName">'Totals'!$F$4</definedName>
    <definedName name="ContestName" localSheetId="1">'Judge1'!$D$4</definedName>
    <definedName name="ContestName" localSheetId="10">'Judge10'!$D$4</definedName>
    <definedName name="ContestName" localSheetId="2">'Judge2'!$D$4</definedName>
    <definedName name="ContestName" localSheetId="3">'Judge3'!$D$4</definedName>
    <definedName name="ContestName" localSheetId="4">'Judge4'!$D$4</definedName>
    <definedName name="ContestName" localSheetId="5">'Judge5'!$D$4</definedName>
    <definedName name="ContestName" localSheetId="6">'Judge6'!$D$4</definedName>
    <definedName name="ContestName" localSheetId="7">'Judge7'!$D$4</definedName>
    <definedName name="ContestName" localSheetId="8">'Judge8'!$D$4</definedName>
    <definedName name="ContestName" localSheetId="9">'Judge9'!$D$4</definedName>
    <definedName name="ContestName" localSheetId="11">'Printable'!$D$4</definedName>
    <definedName name="ContestName">'Totals'!$D$4</definedName>
    <definedName name="DataBlock" localSheetId="1">'Judge1'!$A$6:$I$21</definedName>
    <definedName name="DataBlock" localSheetId="10">'Judge10'!$A$6:$I$21</definedName>
    <definedName name="DataBlock" localSheetId="2">'Judge2'!$A$6:$I$21</definedName>
    <definedName name="DataBlock" localSheetId="3">'Judge3'!$A$6:$I$21</definedName>
    <definedName name="DataBlock" localSheetId="4">'Judge4'!$A$6:$I$21</definedName>
    <definedName name="DataBlock" localSheetId="5">'Judge5'!$A$6:$I$21</definedName>
    <definedName name="DataBlock" localSheetId="6">'Judge6'!$A$6:$I$21</definedName>
    <definedName name="DataBlock" localSheetId="7">'Judge7'!$A$6:$I$21</definedName>
    <definedName name="DataBlock" localSheetId="8">'Judge8'!$A$6:$I$21</definedName>
    <definedName name="DataBlock" localSheetId="9">'Judge9'!$A$6:$I$21</definedName>
    <definedName name="DataBlock" localSheetId="11">'Printable'!$A$6:$I$21</definedName>
    <definedName name="DataBlock">'Totals'!$A$6:$I$21</definedName>
    <definedName name="DivisionName" localSheetId="1">'Judge1'!$D$5</definedName>
    <definedName name="DivisionName" localSheetId="10">'Judge10'!$D$5</definedName>
    <definedName name="DivisionName" localSheetId="2">'Judge2'!$D$5</definedName>
    <definedName name="DivisionName" localSheetId="3">'Judge3'!$D$5</definedName>
    <definedName name="DivisionName" localSheetId="4">'Judge4'!$D$5</definedName>
    <definedName name="DivisionName" localSheetId="5">'Judge5'!$D$5</definedName>
    <definedName name="DivisionName" localSheetId="6">'Judge6'!$D$5</definedName>
    <definedName name="DivisionName" localSheetId="7">'Judge7'!$D$5</definedName>
    <definedName name="DivisionName" localSheetId="8">'Judge8'!$D$5</definedName>
    <definedName name="DivisionName" localSheetId="9">'Judge9'!$D$5</definedName>
    <definedName name="DivisionName" localSheetId="11">'Printable'!$D$5</definedName>
    <definedName name="DivisionName">'Totals'!$D$5</definedName>
    <definedName name="FirstContestant" localSheetId="1">'Judge1'!$F$6</definedName>
    <definedName name="FirstContestant" localSheetId="10">'Judge10'!$F$6</definedName>
    <definedName name="FirstContestant" localSheetId="2">'Judge2'!$F$6</definedName>
    <definedName name="FirstContestant" localSheetId="3">'Judge3'!$F$6</definedName>
    <definedName name="FirstContestant" localSheetId="4">'Judge4'!$F$6</definedName>
    <definedName name="FirstContestant" localSheetId="5">'Judge5'!$F$6</definedName>
    <definedName name="FirstContestant" localSheetId="6">'Judge6'!$F$6</definedName>
    <definedName name="FirstContestant" localSheetId="7">'Judge7'!$F$6</definedName>
    <definedName name="FirstContestant" localSheetId="8">'Judge8'!$F$6</definedName>
    <definedName name="FirstContestant" localSheetId="9">'Judge9'!$F$6</definedName>
    <definedName name="FirstContestant" localSheetId="11">'Printable'!$F$6</definedName>
    <definedName name="FirstContestant">'Totals'!$F$6</definedName>
    <definedName name="FirstScore" localSheetId="1">'Judge1'!$F$7</definedName>
    <definedName name="FirstScore" localSheetId="10">'Judge10'!$F$7</definedName>
    <definedName name="FirstScore" localSheetId="2">'Judge2'!$F$7</definedName>
    <definedName name="FirstScore" localSheetId="3">'Judge3'!$F$7</definedName>
    <definedName name="FirstScore" localSheetId="4">'Judge4'!$F$7</definedName>
    <definedName name="FirstScore" localSheetId="5">'Judge5'!$F$7</definedName>
    <definedName name="FirstScore" localSheetId="6">'Judge6'!$F$7</definedName>
    <definedName name="FirstScore" localSheetId="7">'Judge7'!$F$7</definedName>
    <definedName name="FirstScore" localSheetId="8">'Judge8'!$F$7</definedName>
    <definedName name="FirstScore" localSheetId="9">'Judge9'!$F$7</definedName>
    <definedName name="FirstScore" localSheetId="11">'Printable'!$F$7</definedName>
    <definedName name="FirstScore">'Totals'!$F$7</definedName>
    <definedName name="FirstScoreArea" localSheetId="1">'Judge1'!$C$7</definedName>
    <definedName name="FirstScoreArea" localSheetId="10">'Judge10'!$C$7</definedName>
    <definedName name="FirstScoreArea" localSheetId="2">'Judge2'!$C$7</definedName>
    <definedName name="FirstScoreArea" localSheetId="3">'Judge3'!$C$7</definedName>
    <definedName name="FirstScoreArea" localSheetId="4">'Judge4'!$C$7</definedName>
    <definedName name="FirstScoreArea" localSheetId="5">'Judge5'!$C$7</definedName>
    <definedName name="FirstScoreArea" localSheetId="6">'Judge6'!$C$7</definedName>
    <definedName name="FirstScoreArea" localSheetId="7">'Judge7'!$C$7</definedName>
    <definedName name="FirstScoreArea" localSheetId="8">'Judge8'!$C$7</definedName>
    <definedName name="FirstScoreArea" localSheetId="9">'Judge9'!$C$7</definedName>
    <definedName name="FirstScoreArea" localSheetId="11">'Printable'!$C$7</definedName>
    <definedName name="FirstScoreArea">'Totals'!$C$7</definedName>
    <definedName name="JudgeCount" localSheetId="1">'Judge1'!$J$4</definedName>
    <definedName name="JudgeCount" localSheetId="10">'Judge10'!$J$4</definedName>
    <definedName name="JudgeCount" localSheetId="2">'Judge2'!$J$4</definedName>
    <definedName name="JudgeCount" localSheetId="3">'Judge3'!$J$4</definedName>
    <definedName name="JudgeCount" localSheetId="4">'Judge4'!$J$4</definedName>
    <definedName name="JudgeCount" localSheetId="5">'Judge5'!$J$4</definedName>
    <definedName name="JudgeCount" localSheetId="6">'Judge6'!$J$4</definedName>
    <definedName name="JudgeCount" localSheetId="7">'Judge7'!$J$4</definedName>
    <definedName name="JudgeCount" localSheetId="8">'Judge8'!$J$4</definedName>
    <definedName name="JudgeCount" localSheetId="9">'Judge9'!$J$4</definedName>
    <definedName name="JudgeCount" localSheetId="11">'Printable'!$J$4</definedName>
    <definedName name="JudgeCount">'Totals'!$J$4</definedName>
    <definedName name="_xlnm.Print_Titles" localSheetId="1">'Judge1'!$C:$E,'Judge1'!$1:$6</definedName>
    <definedName name="_xlnm.Print_Titles" localSheetId="10">'Judge10'!$C:$E,'Judge10'!$1:$6</definedName>
    <definedName name="_xlnm.Print_Titles" localSheetId="2">'Judge2'!$C:$E,'Judge2'!$1:$6</definedName>
    <definedName name="_xlnm.Print_Titles" localSheetId="3">'Judge3'!$C:$E,'Judge3'!$1:$6</definedName>
    <definedName name="_xlnm.Print_Titles" localSheetId="4">'Judge4'!$C:$E,'Judge4'!$1:$6</definedName>
    <definedName name="_xlnm.Print_Titles" localSheetId="5">'Judge5'!$C:$E,'Judge5'!$1:$6</definedName>
    <definedName name="_xlnm.Print_Titles" localSheetId="6">'Judge6'!$C:$E,'Judge6'!$1:$6</definedName>
    <definedName name="_xlnm.Print_Titles" localSheetId="7">'Judge7'!$C:$E,'Judge7'!$1:$6</definedName>
    <definedName name="_xlnm.Print_Titles" localSheetId="8">'Judge8'!$C:$E,'Judge8'!$1:$6</definedName>
    <definedName name="_xlnm.Print_Titles" localSheetId="9">'Judge9'!$C:$E,'Judge9'!$1:$6</definedName>
    <definedName name="_xlnm.Print_Titles" localSheetId="11">'Printable'!$C:$E,'Printable'!$1:$6</definedName>
    <definedName name="_xlnm.Print_Titles" localSheetId="0">'Totals'!$C:$E,'Totals'!$1:$6</definedName>
    <definedName name="SkillsArea" localSheetId="1">'Judge1'!#REF!</definedName>
    <definedName name="SkillsArea" localSheetId="10">'Judge10'!#REF!</definedName>
    <definedName name="SkillsArea" localSheetId="2">'Judge2'!#REF!</definedName>
    <definedName name="SkillsArea" localSheetId="3">'Judge3'!#REF!</definedName>
    <definedName name="SkillsArea" localSheetId="4">'Judge4'!#REF!</definedName>
    <definedName name="SkillsArea" localSheetId="5">'Judge5'!#REF!</definedName>
    <definedName name="SkillsArea" localSheetId="6">'Judge6'!#REF!</definedName>
    <definedName name="SkillsArea" localSheetId="7">'Judge7'!#REF!</definedName>
    <definedName name="SkillsArea" localSheetId="8">'Judge8'!#REF!</definedName>
    <definedName name="SkillsArea" localSheetId="9">'Judge9'!#REF!</definedName>
    <definedName name="SkillsArea" localSheetId="11">'Printable'!#REF!</definedName>
    <definedName name="SkillsArea">'Totals'!#REF!</definedName>
    <definedName name="StartContestants" localSheetId="1">'Judge1'!#REF!</definedName>
    <definedName name="StartContestants" localSheetId="10">'Judge10'!#REF!</definedName>
    <definedName name="StartContestants" localSheetId="2">'Judge2'!#REF!</definedName>
    <definedName name="StartContestants" localSheetId="3">'Judge3'!#REF!</definedName>
    <definedName name="StartContestants" localSheetId="4">'Judge4'!#REF!</definedName>
    <definedName name="StartContestants" localSheetId="5">'Judge5'!#REF!</definedName>
    <definedName name="StartContestants" localSheetId="6">'Judge6'!#REF!</definedName>
    <definedName name="StartContestants" localSheetId="7">'Judge7'!#REF!</definedName>
    <definedName name="StartContestants" localSheetId="8">'Judge8'!#REF!</definedName>
    <definedName name="StartContestants" localSheetId="9">'Judge9'!#REF!</definedName>
    <definedName name="StartContestants" localSheetId="11">'Printable'!#REF!</definedName>
    <definedName name="StartContestants">'Totals'!#REF!</definedName>
  </definedNames>
  <calcPr fullCalcOnLoad="1"/>
</workbook>
</file>

<file path=xl/sharedStrings.xml><?xml version="1.0" encoding="utf-8"?>
<sst xmlns="http://schemas.openxmlformats.org/spreadsheetml/2006/main" count="480" uniqueCount="38">
  <si>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</si>
  <si>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</si>
  <si>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</si>
  <si>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</si>
  <si>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</si>
  <si>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</si>
  <si>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</si>
  <si>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</si>
  <si>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</si>
  <si>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</si>
  <si>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</si>
  <si>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</si>
  <si>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Television (Video) Production</t>
  </si>
  <si>
    <t>S</t>
  </si>
  <si>
    <t>Standard</t>
  </si>
  <si>
    <t>Pre-production &amp; Planning</t>
  </si>
  <si>
    <t>Videography Skills</t>
  </si>
  <si>
    <t>Audio</t>
  </si>
  <si>
    <t>Creative Visual &amp; Audio Elements</t>
  </si>
  <si>
    <t>Editing Skills</t>
  </si>
  <si>
    <t>Communication Effectiveness</t>
  </si>
  <si>
    <t>Target Audience Interest</t>
  </si>
  <si>
    <t>Written Test</t>
  </si>
  <si>
    <t>Penalty</t>
  </si>
  <si>
    <t>Clothing Penalty</t>
  </si>
  <si>
    <t>Resume Penalty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</si>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</sst>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0_);_(* \(#,##0.00\);_(* &quot;-&quot;??_);_(@_)"/>
    <numFmt numFmtId="173" formatCode="_(* #,##0.000_);_(* \(#,##0.000\);_(* &quot;-&quot;???_);_(@_)"/>
    <numFmt numFmtId="174" formatCode="#,##0.000"/>
  </numFmts>
  <fonts count="23">
    <font>
      <sz val="10"/>
      <name val="Arial"/>
      <family val="0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sz val="10"/>
      <color indexed="10"/>
      <name val="Arial"/>
      <family val="2"/>
    </font>
    <font>
      <sz val="24"/>
      <name val="Arial"/>
      <family val="2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2" borderId="1" applyNumberFormat="0" applyAlignment="0" applyProtection="0"/>
    <xf numFmtId="0" fontId="10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8" borderId="0" applyNumberFormat="0" applyBorder="0" applyAlignment="0" applyProtection="0"/>
    <xf numFmtId="0" fontId="0" fillId="4" borderId="7" applyNumberFormat="0" applyFont="0" applyAlignment="0" applyProtection="0"/>
    <xf numFmtId="0" fontId="19" fillId="2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horizontal="right"/>
    </xf>
    <xf numFmtId="173" fontId="0" fillId="0" borderId="0" xfId="42" applyNumberFormat="1" applyFont="1" applyAlignment="1" applyProtection="1">
      <alignment/>
      <protection locked="0"/>
    </xf>
    <xf numFmtId="0" fontId="0" fillId="0" borderId="0" xfId="0" applyAlignment="1">
      <alignment horizontal="left"/>
    </xf>
    <xf numFmtId="174" fontId="0" fillId="0" borderId="0" xfId="42" applyNumberFormat="1" applyFont="1" applyAlignment="1" applyProtection="1">
      <alignment/>
      <protection locked="0"/>
    </xf>
    <xf numFmtId="174" fontId="0" fillId="0" borderId="0" xfId="0" applyNumberFormat="1" applyAlignment="1">
      <alignment/>
    </xf>
    <xf numFmtId="0" fontId="0" fillId="0" borderId="0" xfId="42" applyNumberFormat="1" applyFont="1" applyAlignment="1" applyProtection="1">
      <alignment/>
      <protection locked="0"/>
    </xf>
    <xf numFmtId="0" fontId="0" fillId="0" borderId="0" xfId="0" applyNumberFormat="1" applyAlignment="1">
      <alignment/>
    </xf>
    <xf numFmtId="0" fontId="0" fillId="0" borderId="0" xfId="42" applyNumberFormat="1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9" borderId="0" xfId="0" applyFill="1" applyAlignment="1" applyProtection="1">
      <alignment/>
      <protection locked="0"/>
    </xf>
    <xf numFmtId="0" fontId="0" fillId="9" borderId="0" xfId="42" applyNumberFormat="1" applyFont="1" applyFill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/>
    </xf>
    <xf numFmtId="0" fontId="0" fillId="17" borderId="0" xfId="0" applyFill="1" applyAlignment="1">
      <alignment/>
    </xf>
    <xf numFmtId="0" fontId="0" fillId="6" borderId="0" xfId="0" applyFill="1" applyAlignment="1">
      <alignment/>
    </xf>
    <xf numFmtId="0" fontId="0" fillId="13" borderId="0" xfId="0" applyFill="1" applyAlignment="1">
      <alignment/>
    </xf>
    <xf numFmtId="0" fontId="0" fillId="18" borderId="0" xfId="0" applyFill="1" applyAlignment="1">
      <alignment/>
    </xf>
    <xf numFmtId="0" fontId="0" fillId="19" borderId="0" xfId="0" applyFill="1" applyAlignment="1">
      <alignment/>
    </xf>
    <xf numFmtId="0" fontId="3" fillId="0" borderId="0" xfId="0" applyFont="1" applyAlignment="1">
      <alignment/>
    </xf>
    <xf numFmtId="174" fontId="0" fillId="0" borderId="0" xfId="42" applyNumberFormat="1" applyFont="1" applyAlignment="1" applyProtection="1">
      <alignment/>
      <protection/>
    </xf>
    <xf numFmtId="174" fontId="0" fillId="9" borderId="0" xfId="42" applyNumberFormat="1" applyFont="1" applyFill="1" applyAlignment="1" applyProtection="1">
      <alignment/>
      <protection/>
    </xf>
    <xf numFmtId="0" fontId="1" fillId="0" borderId="0" xfId="0" applyFont="1" applyAlignment="1">
      <alignment horizontal="center"/>
    </xf>
    <xf numFmtId="0" fontId="4" fillId="0" borderId="10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78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rgb="FF99CC00"/>
        </patternFill>
      </fill>
      <border/>
    </dxf>
    <dxf>
      <fill>
        <patternFill>
          <bgColor rgb="FF0066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Z280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spans="4:7" ht="18">
      <c r="D2" s="4" t="s">
        <v>1</v>
      </c>
      <c r="G2" s="22" t="s">
        <v>36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35</v>
      </c>
    </row>
    <row r="6" spans="1:13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7448</v>
      </c>
      <c r="G6" s="1">
        <v>7910</v>
      </c>
      <c r="H6" s="1">
        <v>8200</v>
      </c>
      <c r="I6" s="1">
        <v>8202</v>
      </c>
      <c r="J6" s="1">
        <v>8238</v>
      </c>
      <c r="K6" s="1">
        <v>8253</v>
      </c>
      <c r="L6" s="1">
        <v>8314</v>
      </c>
      <c r="M6" s="1">
        <v>8426</v>
      </c>
    </row>
    <row r="7" spans="1:78" ht="12">
      <c r="A7" s="13">
        <v>11470</v>
      </c>
      <c r="B7" s="13">
        <v>264248</v>
      </c>
      <c r="C7" s="12" t="s">
        <v>14</v>
      </c>
      <c r="D7" s="3" t="s">
        <v>15</v>
      </c>
      <c r="E7" s="3">
        <v>100</v>
      </c>
      <c r="F7" s="23">
        <f>IF(ISERROR(AVERAGE(Judge1:Judge10!F7))," ",AVERAGE(Judge1:Judge10!F7))</f>
        <v>97.33333333333333</v>
      </c>
      <c r="G7" s="23">
        <f>IF(ISERROR(AVERAGE(Judge1:Judge10!G7))," ",AVERAGE(Judge1:Judge10!G7))</f>
        <v>97.33333333333333</v>
      </c>
      <c r="H7" s="23">
        <f>IF(ISERROR(AVERAGE(Judge1:Judge10!H7))," ",AVERAGE(Judge1:Judge10!H7))</f>
        <v>76.66666666666667</v>
      </c>
      <c r="I7" s="23">
        <f>IF(ISERROR(AVERAGE(Judge1:Judge10!I7))," ",AVERAGE(Judge1:Judge10!I7))</f>
        <v>76.66666666666667</v>
      </c>
      <c r="J7" s="23">
        <f>IF(ISERROR(AVERAGE(Judge1:Judge10!J7))," ",AVERAGE(Judge1:Judge10!J7))</f>
        <v>0</v>
      </c>
      <c r="K7" s="23">
        <f>IF(ISERROR(AVERAGE(Judge1:Judge10!K7))," ",AVERAGE(Judge1:Judge10!K7))</f>
        <v>77.66666666666667</v>
      </c>
      <c r="L7" s="23">
        <f>IF(ISERROR(AVERAGE(Judge1:Judge10!L7))," ",AVERAGE(Judge1:Judge10!L7))</f>
        <v>76.66666666666667</v>
      </c>
      <c r="M7" s="23">
        <f>IF(ISERROR(AVERAGE(Judge1:Judge10!M7))," ",AVERAGE(Judge1:Judge10!M7))</f>
        <v>85.33333333333333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11470</v>
      </c>
      <c r="B8" s="13">
        <v>264249</v>
      </c>
      <c r="C8" s="3" t="s">
        <v>14</v>
      </c>
      <c r="D8" s="3" t="s">
        <v>16</v>
      </c>
      <c r="E8" s="3">
        <v>100</v>
      </c>
      <c r="F8" s="23">
        <f>IF(ISERROR(AVERAGE(Judge1:Judge10!F8))," ",AVERAGE(Judge1:Judge10!F8))</f>
        <v>96.66666666666667</v>
      </c>
      <c r="G8" s="23">
        <f>IF(ISERROR(AVERAGE(Judge1:Judge10!G8))," ",AVERAGE(Judge1:Judge10!G8))</f>
        <v>98.66666666666667</v>
      </c>
      <c r="H8" s="23">
        <f>IF(ISERROR(AVERAGE(Judge1:Judge10!H8))," ",AVERAGE(Judge1:Judge10!H8))</f>
        <v>85.33333333333333</v>
      </c>
      <c r="I8" s="23">
        <f>IF(ISERROR(AVERAGE(Judge1:Judge10!I8))," ",AVERAGE(Judge1:Judge10!I8))</f>
        <v>70</v>
      </c>
      <c r="J8" s="23">
        <f>IF(ISERROR(AVERAGE(Judge1:Judge10!J8))," ",AVERAGE(Judge1:Judge10!J8))</f>
        <v>0</v>
      </c>
      <c r="K8" s="23">
        <f>IF(ISERROR(AVERAGE(Judge1:Judge10!K8))," ",AVERAGE(Judge1:Judge10!K8))</f>
        <v>73.33333333333333</v>
      </c>
      <c r="L8" s="23">
        <f>IF(ISERROR(AVERAGE(Judge1:Judge10!L8))," ",AVERAGE(Judge1:Judge10!L8))</f>
        <v>73.33333333333333</v>
      </c>
      <c r="M8" s="23">
        <f>IF(ISERROR(AVERAGE(Judge1:Judge10!M8))," ",AVERAGE(Judge1:Judge10!M8))</f>
        <v>86.66666666666667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11470</v>
      </c>
      <c r="B9" s="13">
        <v>264250</v>
      </c>
      <c r="C9" s="3" t="s">
        <v>14</v>
      </c>
      <c r="D9" s="3" t="s">
        <v>17</v>
      </c>
      <c r="E9" s="3">
        <v>100</v>
      </c>
      <c r="F9" s="23">
        <f>IF(ISERROR(AVERAGE(Judge1:Judge10!F9))," ",AVERAGE(Judge1:Judge10!F9))</f>
        <v>100</v>
      </c>
      <c r="G9" s="23">
        <f>IF(ISERROR(AVERAGE(Judge1:Judge10!G9))," ",AVERAGE(Judge1:Judge10!G9))</f>
        <v>100</v>
      </c>
      <c r="H9" s="23">
        <f>IF(ISERROR(AVERAGE(Judge1:Judge10!H9))," ",AVERAGE(Judge1:Judge10!H9))</f>
        <v>76.66666666666667</v>
      </c>
      <c r="I9" s="23">
        <f>IF(ISERROR(AVERAGE(Judge1:Judge10!I9))," ",AVERAGE(Judge1:Judge10!I9))</f>
        <v>76.66666666666667</v>
      </c>
      <c r="J9" s="23">
        <f>IF(ISERROR(AVERAGE(Judge1:Judge10!J9))," ",AVERAGE(Judge1:Judge10!J9))</f>
        <v>0</v>
      </c>
      <c r="K9" s="23">
        <f>IF(ISERROR(AVERAGE(Judge1:Judge10!K9))," ",AVERAGE(Judge1:Judge10!K9))</f>
        <v>83.33333333333333</v>
      </c>
      <c r="L9" s="23">
        <f>IF(ISERROR(AVERAGE(Judge1:Judge10!L9))," ",AVERAGE(Judge1:Judge10!L9))</f>
        <v>73.33333333333333</v>
      </c>
      <c r="M9" s="23">
        <f>IF(ISERROR(AVERAGE(Judge1:Judge10!M9))," ",AVERAGE(Judge1:Judge10!M9))</f>
        <v>90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3">
        <v>11470</v>
      </c>
      <c r="B10" s="13">
        <v>264251</v>
      </c>
      <c r="C10" s="3" t="s">
        <v>14</v>
      </c>
      <c r="D10" s="3" t="s">
        <v>18</v>
      </c>
      <c r="E10" s="3">
        <v>100</v>
      </c>
      <c r="F10" s="23">
        <f>IF(ISERROR(AVERAGE(Judge1:Judge10!F10))," ",AVERAGE(Judge1:Judge10!F10))</f>
        <v>97.33333333333333</v>
      </c>
      <c r="G10" s="23">
        <f>IF(ISERROR(AVERAGE(Judge1:Judge10!G10))," ",AVERAGE(Judge1:Judge10!G10))</f>
        <v>98.66666666666667</v>
      </c>
      <c r="H10" s="23">
        <f>IF(ISERROR(AVERAGE(Judge1:Judge10!H10))," ",AVERAGE(Judge1:Judge10!H10))</f>
        <v>88</v>
      </c>
      <c r="I10" s="23">
        <f>IF(ISERROR(AVERAGE(Judge1:Judge10!I10))," ",AVERAGE(Judge1:Judge10!I10))</f>
        <v>78.33333333333333</v>
      </c>
      <c r="J10" s="23">
        <f>IF(ISERROR(AVERAGE(Judge1:Judge10!J10))," ",AVERAGE(Judge1:Judge10!J10))</f>
        <v>0</v>
      </c>
      <c r="K10" s="23">
        <f>IF(ISERROR(AVERAGE(Judge1:Judge10!K10))," ",AVERAGE(Judge1:Judge10!K10))</f>
        <v>79.33333333333333</v>
      </c>
      <c r="L10" s="23">
        <f>IF(ISERROR(AVERAGE(Judge1:Judge10!L10))," ",AVERAGE(Judge1:Judge10!L10))</f>
        <v>76.66666666666667</v>
      </c>
      <c r="M10" s="23">
        <f>IF(ISERROR(AVERAGE(Judge1:Judge10!M10))," ",AVERAGE(Judge1:Judge10!M10))</f>
        <v>83.33333333333333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3">
        <v>11470</v>
      </c>
      <c r="B11" s="13">
        <v>264252</v>
      </c>
      <c r="C11" s="3" t="s">
        <v>14</v>
      </c>
      <c r="D11" s="3" t="s">
        <v>19</v>
      </c>
      <c r="E11" s="3">
        <v>200</v>
      </c>
      <c r="F11" s="23">
        <f>IF(ISERROR(AVERAGE(Judge1:Judge10!F11))," ",AVERAGE(Judge1:Judge10!F11))</f>
        <v>198.66666666666666</v>
      </c>
      <c r="G11" s="23">
        <f>IF(ISERROR(AVERAGE(Judge1:Judge10!G11))," ",AVERAGE(Judge1:Judge10!G11))</f>
        <v>197.33333333333334</v>
      </c>
      <c r="H11" s="23">
        <f>IF(ISERROR(AVERAGE(Judge1:Judge10!H11))," ",AVERAGE(Judge1:Judge10!H11))</f>
        <v>140</v>
      </c>
      <c r="I11" s="23">
        <f>IF(ISERROR(AVERAGE(Judge1:Judge10!I11))," ",AVERAGE(Judge1:Judge10!I11))</f>
        <v>125</v>
      </c>
      <c r="J11" s="23">
        <f>IF(ISERROR(AVERAGE(Judge1:Judge10!J11))," ",AVERAGE(Judge1:Judge10!J11))</f>
        <v>0</v>
      </c>
      <c r="K11" s="23">
        <f>IF(ISERROR(AVERAGE(Judge1:Judge10!K11))," ",AVERAGE(Judge1:Judge10!K11))</f>
        <v>123.33333333333333</v>
      </c>
      <c r="L11" s="23">
        <f>IF(ISERROR(AVERAGE(Judge1:Judge10!L11))," ",AVERAGE(Judge1:Judge10!L11))</f>
        <v>126.66666666666667</v>
      </c>
      <c r="M11" s="23">
        <f>IF(ISERROR(AVERAGE(Judge1:Judge10!M11))," ",AVERAGE(Judge1:Judge10!M11))</f>
        <v>133.33333333333334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">
      <c r="A12" s="13">
        <v>11470</v>
      </c>
      <c r="B12" s="13">
        <v>264253</v>
      </c>
      <c r="C12" s="3" t="s">
        <v>14</v>
      </c>
      <c r="D12" s="3" t="s">
        <v>20</v>
      </c>
      <c r="E12" s="3">
        <v>200</v>
      </c>
      <c r="F12" s="23">
        <f>IF(ISERROR(AVERAGE(Judge1:Judge10!F12))," ",AVERAGE(Judge1:Judge10!F12))</f>
        <v>176.66666666666666</v>
      </c>
      <c r="G12" s="23">
        <f>IF(ISERROR(AVERAGE(Judge1:Judge10!G12))," ",AVERAGE(Judge1:Judge10!G12))</f>
        <v>196.66666666666666</v>
      </c>
      <c r="H12" s="23">
        <f>IF(ISERROR(AVERAGE(Judge1:Judge10!H12))," ",AVERAGE(Judge1:Judge10!H12))</f>
        <v>153.33333333333334</v>
      </c>
      <c r="I12" s="23">
        <f>IF(ISERROR(AVERAGE(Judge1:Judge10!I12))," ",AVERAGE(Judge1:Judge10!I12))</f>
        <v>136.66666666666666</v>
      </c>
      <c r="J12" s="23">
        <f>IF(ISERROR(AVERAGE(Judge1:Judge10!J12))," ",AVERAGE(Judge1:Judge10!J12))</f>
        <v>0</v>
      </c>
      <c r="K12" s="23">
        <f>IF(ISERROR(AVERAGE(Judge1:Judge10!K12))," ",AVERAGE(Judge1:Judge10!K12))</f>
        <v>133.33333333333334</v>
      </c>
      <c r="L12" s="23">
        <f>IF(ISERROR(AVERAGE(Judge1:Judge10!L12))," ",AVERAGE(Judge1:Judge10!L12))</f>
        <v>136.66666666666666</v>
      </c>
      <c r="M12" s="23">
        <f>IF(ISERROR(AVERAGE(Judge1:Judge10!M12))," ",AVERAGE(Judge1:Judge10!M12))</f>
        <v>150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">
      <c r="A13" s="13">
        <v>11470</v>
      </c>
      <c r="B13" s="13">
        <v>264254</v>
      </c>
      <c r="C13" s="3" t="s">
        <v>14</v>
      </c>
      <c r="D13" s="3" t="s">
        <v>21</v>
      </c>
      <c r="E13" s="3">
        <v>100</v>
      </c>
      <c r="F13" s="23">
        <f>IF(ISERROR(AVERAGE(Judge1:Judge10!F13))," ",AVERAGE(Judge1:Judge10!F13))</f>
        <v>98.66666666666667</v>
      </c>
      <c r="G13" s="23">
        <f>IF(ISERROR(AVERAGE(Judge1:Judge10!G13))," ",AVERAGE(Judge1:Judge10!G13))</f>
        <v>99.33333333333333</v>
      </c>
      <c r="H13" s="23">
        <f>IF(ISERROR(AVERAGE(Judge1:Judge10!H13))," ",AVERAGE(Judge1:Judge10!H13))</f>
        <v>86.66666666666667</v>
      </c>
      <c r="I13" s="23">
        <f>IF(ISERROR(AVERAGE(Judge1:Judge10!I13))," ",AVERAGE(Judge1:Judge10!I13))</f>
        <v>78.33333333333333</v>
      </c>
      <c r="J13" s="23">
        <f>IF(ISERROR(AVERAGE(Judge1:Judge10!J13))," ",AVERAGE(Judge1:Judge10!J13))</f>
        <v>0</v>
      </c>
      <c r="K13" s="23">
        <f>IF(ISERROR(AVERAGE(Judge1:Judge10!K13))," ",AVERAGE(Judge1:Judge10!K13))</f>
        <v>80</v>
      </c>
      <c r="L13" s="23">
        <f>IF(ISERROR(AVERAGE(Judge1:Judge10!L13))," ",AVERAGE(Judge1:Judge10!L13))</f>
        <v>80</v>
      </c>
      <c r="M13" s="23">
        <f>IF(ISERROR(AVERAGE(Judge1:Judge10!M13))," ",AVERAGE(Judge1:Judge10!M13))</f>
        <v>86.66666666666667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">
      <c r="A14" s="13">
        <v>11470</v>
      </c>
      <c r="B14" s="13">
        <v>264255</v>
      </c>
      <c r="C14" s="3" t="s">
        <v>14</v>
      </c>
      <c r="D14" s="3" t="s">
        <v>22</v>
      </c>
      <c r="E14" s="3">
        <v>100</v>
      </c>
      <c r="F14" s="23">
        <f>IF(ISERROR(AVERAGE(Judge1:Judge10!F14))," ",AVERAGE(Judge1:Judge10!F14))</f>
        <v>100</v>
      </c>
      <c r="G14" s="23">
        <f>IF(ISERROR(AVERAGE(Judge1:Judge10!G14))," ",AVERAGE(Judge1:Judge10!G14))</f>
        <v>100</v>
      </c>
      <c r="H14" s="23">
        <f>IF(ISERROR(AVERAGE(Judge1:Judge10!H14))," ",AVERAGE(Judge1:Judge10!H14))</f>
        <v>100</v>
      </c>
      <c r="I14" s="23">
        <f>IF(ISERROR(AVERAGE(Judge1:Judge10!I14))," ",AVERAGE(Judge1:Judge10!I14))</f>
        <v>100</v>
      </c>
      <c r="J14" s="23">
        <f>IF(ISERROR(AVERAGE(Judge1:Judge10!J14))," ",AVERAGE(Judge1:Judge10!J14))</f>
        <v>0</v>
      </c>
      <c r="K14" s="23">
        <f>IF(ISERROR(AVERAGE(Judge1:Judge10!K14))," ",AVERAGE(Judge1:Judge10!K14))</f>
        <v>100</v>
      </c>
      <c r="L14" s="23">
        <f>IF(ISERROR(AVERAGE(Judge1:Judge10!L14))," ",AVERAGE(Judge1:Judge10!L14))</f>
        <v>100</v>
      </c>
      <c r="M14" s="23">
        <f>IF(ISERROR(AVERAGE(Judge1:Judge10!M14))," ",AVERAGE(Judge1:Judge10!M14))</f>
        <v>100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">
      <c r="A15" s="13">
        <v>11470</v>
      </c>
      <c r="B15" s="13">
        <v>264256</v>
      </c>
      <c r="C15" s="14" t="s">
        <v>23</v>
      </c>
      <c r="D15" s="14" t="s">
        <v>24</v>
      </c>
      <c r="E15" s="14">
        <v>-50</v>
      </c>
      <c r="F15" s="24" t="str">
        <f>IF(ISERROR(AVERAGE(Judge1:Judge10!F15))," ",AVERAGE(Judge1:Judge10!F15))</f>
        <v> </v>
      </c>
      <c r="G15" s="24" t="str">
        <f>IF(ISERROR(AVERAGE(Judge1:Judge10!G15))," ",AVERAGE(Judge1:Judge10!G15))</f>
        <v> </v>
      </c>
      <c r="H15" s="24" t="str">
        <f>IF(ISERROR(AVERAGE(Judge1:Judge10!H15))," ",AVERAGE(Judge1:Judge10!H15))</f>
        <v> </v>
      </c>
      <c r="I15" s="24" t="str">
        <f>IF(ISERROR(AVERAGE(Judge1:Judge10!I15))," ",AVERAGE(Judge1:Judge10!I15))</f>
        <v> </v>
      </c>
      <c r="J15" s="24" t="str">
        <f>IF(ISERROR(AVERAGE(Judge1:Judge10!J15))," ",AVERAGE(Judge1:Judge10!J15))</f>
        <v> </v>
      </c>
      <c r="K15" s="24" t="str">
        <f>IF(ISERROR(AVERAGE(Judge1:Judge10!K15))," ",AVERAGE(Judge1:Judge10!K15))</f>
        <v> </v>
      </c>
      <c r="L15" s="24" t="str">
        <f>IF(ISERROR(AVERAGE(Judge1:Judge10!L15))," ",AVERAGE(Judge1:Judge10!L15))</f>
        <v> </v>
      </c>
      <c r="M15" s="24" t="str">
        <f>IF(ISERROR(AVERAGE(Judge1:Judge10!M15))," ",AVERAGE(Judge1:Judge10!M15))</f>
        <v> </v>
      </c>
      <c r="N15" s="15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">
      <c r="A16" s="13">
        <v>11470</v>
      </c>
      <c r="B16" s="13">
        <v>264257</v>
      </c>
      <c r="C16" s="14" t="s">
        <v>23</v>
      </c>
      <c r="D16" s="14" t="s">
        <v>25</v>
      </c>
      <c r="E16" s="14">
        <v>-10</v>
      </c>
      <c r="F16" s="24" t="str">
        <f>IF(ISERROR(AVERAGE(Judge1:Judge10!F16))," ",AVERAGE(Judge1:Judge10!F16))</f>
        <v> </v>
      </c>
      <c r="G16" s="24" t="str">
        <f>IF(ISERROR(AVERAGE(Judge1:Judge10!G16))," ",AVERAGE(Judge1:Judge10!G16))</f>
        <v> </v>
      </c>
      <c r="H16" s="24" t="str">
        <f>IF(ISERROR(AVERAGE(Judge1:Judge10!H16))," ",AVERAGE(Judge1:Judge10!H16))</f>
        <v> </v>
      </c>
      <c r="I16" s="24" t="str">
        <f>IF(ISERROR(AVERAGE(Judge1:Judge10!I16))," ",AVERAGE(Judge1:Judge10!I16))</f>
        <v> </v>
      </c>
      <c r="J16" s="24" t="str">
        <f>IF(ISERROR(AVERAGE(Judge1:Judge10!J16))," ",AVERAGE(Judge1:Judge10!J16))</f>
        <v> </v>
      </c>
      <c r="K16" s="24" t="str">
        <f>IF(ISERROR(AVERAGE(Judge1:Judge10!K16))," ",AVERAGE(Judge1:Judge10!K16))</f>
        <v> </v>
      </c>
      <c r="L16" s="24" t="str">
        <f>IF(ISERROR(AVERAGE(Judge1:Judge10!L16))," ",AVERAGE(Judge1:Judge10!L16))</f>
        <v> </v>
      </c>
      <c r="M16" s="24" t="str">
        <f>IF(ISERROR(AVERAGE(Judge1:Judge10!M16))," ",AVERAGE(Judge1:Judge10!M16))</f>
        <v> </v>
      </c>
      <c r="N16" s="15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">
      <c r="C18" t="s">
        <v>26</v>
      </c>
      <c r="E18">
        <f>SUMIF($E$6:$E$16,"&gt;0")</f>
        <v>1000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">
      <c r="C19" t="s">
        <v>27</v>
      </c>
      <c r="F19" s="16">
        <f>SUM($F$7:$F$16)</f>
        <v>965.3333333333333</v>
      </c>
      <c r="G19" s="16">
        <f>SUM($G$7:$G$16)</f>
        <v>988</v>
      </c>
      <c r="H19" s="16">
        <f>SUM($H$7:$H$16)</f>
        <v>806.6666666666666</v>
      </c>
      <c r="I19" s="16">
        <f>SUM($I$7:$I$16)</f>
        <v>741.6666666666667</v>
      </c>
      <c r="J19" s="16">
        <f>SUM($J$7:$J$16)</f>
        <v>0</v>
      </c>
      <c r="K19" s="16">
        <f>SUM($K$7:$K$16)</f>
        <v>750.3333333333333</v>
      </c>
      <c r="L19" s="16">
        <f>SUM($L$7:$L$16)</f>
        <v>743.3333333333334</v>
      </c>
      <c r="M19" s="16">
        <f>SUM($M$7:$M$16)</f>
        <v>815.3333333333333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4:78" ht="12">
      <c r="D20" t="s">
        <v>29</v>
      </c>
      <c r="E20" t="s">
        <v>30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">
      <c r="C21" t="s">
        <v>28</v>
      </c>
      <c r="D21" s="17">
        <f>LARGE($F$19:$M$19,1)</f>
        <v>988</v>
      </c>
      <c r="E21">
        <f>INDEX($F$6:$M$6,MATCH($D$21,$F$19:$M$19,0))</f>
        <v>7910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">
      <c r="C22" t="s">
        <v>31</v>
      </c>
      <c r="D22" s="18">
        <f>LARGE($F$19:$M$19,2)</f>
        <v>965.3333333333333</v>
      </c>
      <c r="E22">
        <f>INDEX($F$6:$M$6,MATCH($D$22,$F$19:$M$19,0))</f>
        <v>7448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">
      <c r="C23" t="s">
        <v>32</v>
      </c>
      <c r="D23" s="19">
        <f>LARGE($F$19:$M$19,3)</f>
        <v>815.3333333333333</v>
      </c>
      <c r="E23">
        <f>INDEX($F$6:$M$6,MATCH($D$23,$F$19:$M$19,0))</f>
        <v>8426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">
      <c r="C24" t="s">
        <v>33</v>
      </c>
      <c r="D24" s="20">
        <f>LARGE($F$19:$M$19,4)</f>
        <v>806.6666666666666</v>
      </c>
      <c r="E24">
        <f>INDEX($F$6:$M$6,MATCH($D$24,$F$19:$M$19,0))</f>
        <v>8200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 ht="12">
      <c r="C25" t="s">
        <v>34</v>
      </c>
      <c r="D25" s="21">
        <f>LARGE($F$19:$M$19,5)</f>
        <v>750.3333333333333</v>
      </c>
      <c r="E25">
        <f>INDEX($F$6:$M$6,MATCH($D$25,$F$19:$M$19,0))</f>
        <v>8253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M7">
    <cfRule type="cellIs" priority="1" dxfId="3" operator="greaterThan" stopIfTrue="1">
      <formula>Totals!$E$7</formula>
    </cfRule>
    <cfRule type="cellIs" priority="2" dxfId="7" operator="equal" stopIfTrue="1">
      <formula>""</formula>
    </cfRule>
  </conditionalFormatting>
  <conditionalFormatting sqref="E8:M8">
    <cfRule type="cellIs" priority="3" dxfId="3" operator="greaterThan" stopIfTrue="1">
      <formula>Totals!$E$8</formula>
    </cfRule>
    <cfRule type="cellIs" priority="4" dxfId="7" operator="equal" stopIfTrue="1">
      <formula>""</formula>
    </cfRule>
  </conditionalFormatting>
  <conditionalFormatting sqref="E9:M9">
    <cfRule type="cellIs" priority="5" dxfId="3" operator="greaterThan" stopIfTrue="1">
      <formula>Totals!$E$9</formula>
    </cfRule>
    <cfRule type="cellIs" priority="6" dxfId="7" operator="equal" stopIfTrue="1">
      <formula>""</formula>
    </cfRule>
  </conditionalFormatting>
  <conditionalFormatting sqref="E10:M10">
    <cfRule type="cellIs" priority="7" dxfId="3" operator="greaterThan" stopIfTrue="1">
      <formula>Totals!$E$10</formula>
    </cfRule>
    <cfRule type="cellIs" priority="8" dxfId="7" operator="equal" stopIfTrue="1">
      <formula>""</formula>
    </cfRule>
  </conditionalFormatting>
  <conditionalFormatting sqref="E11:M11">
    <cfRule type="cellIs" priority="9" dxfId="3" operator="greaterThan" stopIfTrue="1">
      <formula>Totals!$E$11</formula>
    </cfRule>
    <cfRule type="cellIs" priority="10" dxfId="7" operator="equal" stopIfTrue="1">
      <formula>""</formula>
    </cfRule>
  </conditionalFormatting>
  <conditionalFormatting sqref="E12:M12">
    <cfRule type="cellIs" priority="11" dxfId="3" operator="greaterThan" stopIfTrue="1">
      <formula>Totals!$E$12</formula>
    </cfRule>
    <cfRule type="cellIs" priority="12" dxfId="7" operator="equal" stopIfTrue="1">
      <formula>""</formula>
    </cfRule>
  </conditionalFormatting>
  <conditionalFormatting sqref="E13:M13">
    <cfRule type="cellIs" priority="13" dxfId="3" operator="greaterThan" stopIfTrue="1">
      <formula>Totals!$E$13</formula>
    </cfRule>
    <cfRule type="cellIs" priority="14" dxfId="7" operator="equal" stopIfTrue="1">
      <formula>""</formula>
    </cfRule>
  </conditionalFormatting>
  <conditionalFormatting sqref="E14:M14">
    <cfRule type="cellIs" priority="15" dxfId="3" operator="greaterThan" stopIfTrue="1">
      <formula>Totals!$E$14</formula>
    </cfRule>
    <cfRule type="cellIs" priority="16" dxfId="7" operator="equal" stopIfTrue="1">
      <formula>""</formula>
    </cfRule>
  </conditionalFormatting>
  <conditionalFormatting sqref="E15:M15">
    <cfRule type="cellIs" priority="17" dxfId="3" operator="lessThan" stopIfTrue="1">
      <formula>Totals!$E$15</formula>
    </cfRule>
    <cfRule type="cellIs" priority="18" dxfId="3" operator="greaterThan" stopIfTrue="1">
      <formula>0</formula>
    </cfRule>
  </conditionalFormatting>
  <conditionalFormatting sqref="E16:M16">
    <cfRule type="cellIs" priority="19" dxfId="3" operator="lessThan" stopIfTrue="1">
      <formula>Totals!$E$16</formula>
    </cfRule>
    <cfRule type="cellIs" priority="20" dxfId="3" operator="greaterThan" stopIfTrue="1">
      <formula>0</formula>
    </cfRule>
  </conditionalFormatting>
  <conditionalFormatting sqref="C19:M19">
    <cfRule type="cellIs" priority="21" dxfId="2" operator="equal" stopIfTrue="1">
      <formula>Totals!$D$21</formula>
    </cfRule>
    <cfRule type="cellIs" priority="22" dxfId="1" operator="equal" stopIfTrue="1">
      <formula>Totals!$D$22</formula>
    </cfRule>
    <cfRule type="cellIs" priority="23" dxfId="0" operator="equal" stopIfTrue="1">
      <formula>Totals!$D$23</formula>
    </cfRule>
    <cfRule type="cellIs" priority="24" dxfId="276" operator="equal" stopIfTrue="1">
      <formula>$D$24</formula>
    </cfRule>
    <cfRule type="cellIs" priority="25" dxfId="277" operator="equal" stopIfTrue="1">
      <formula>$D$25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35</v>
      </c>
    </row>
    <row r="6" spans="1:13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7448</v>
      </c>
      <c r="G6" s="1">
        <v>7910</v>
      </c>
      <c r="H6" s="1">
        <v>8200</v>
      </c>
      <c r="I6" s="1">
        <v>8202</v>
      </c>
      <c r="J6" s="1">
        <v>8238</v>
      </c>
      <c r="K6" s="1">
        <v>8253</v>
      </c>
      <c r="L6" s="1">
        <v>8314</v>
      </c>
      <c r="M6" s="1">
        <v>8426</v>
      </c>
    </row>
    <row r="7" spans="1:78" ht="12">
      <c r="A7" s="13">
        <v>11470</v>
      </c>
      <c r="B7" s="13">
        <v>264248</v>
      </c>
      <c r="C7" s="12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11470</v>
      </c>
      <c r="B8" s="13">
        <v>264249</v>
      </c>
      <c r="C8" s="3" t="s">
        <v>14</v>
      </c>
      <c r="D8" s="3" t="s">
        <v>16</v>
      </c>
      <c r="E8" s="3">
        <v>100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11470</v>
      </c>
      <c r="B9" s="13">
        <v>264250</v>
      </c>
      <c r="C9" s="3" t="s">
        <v>14</v>
      </c>
      <c r="D9" s="3" t="s">
        <v>17</v>
      </c>
      <c r="E9" s="3"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3">
        <v>11470</v>
      </c>
      <c r="B10" s="13">
        <v>264251</v>
      </c>
      <c r="C10" s="3" t="s">
        <v>14</v>
      </c>
      <c r="D10" s="3" t="s">
        <v>18</v>
      </c>
      <c r="E10" s="3">
        <v>100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3">
        <v>11470</v>
      </c>
      <c r="B11" s="13">
        <v>264252</v>
      </c>
      <c r="C11" s="3" t="s">
        <v>14</v>
      </c>
      <c r="D11" s="3" t="s">
        <v>19</v>
      </c>
      <c r="E11" s="3">
        <v>200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">
      <c r="A12" s="13">
        <v>11470</v>
      </c>
      <c r="B12" s="13">
        <v>264253</v>
      </c>
      <c r="C12" s="3" t="s">
        <v>14</v>
      </c>
      <c r="D12" s="3" t="s">
        <v>20</v>
      </c>
      <c r="E12" s="3">
        <v>200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">
      <c r="A13" s="13">
        <v>11470</v>
      </c>
      <c r="B13" s="13">
        <v>264254</v>
      </c>
      <c r="C13" s="3" t="s">
        <v>14</v>
      </c>
      <c r="D13" s="3" t="s">
        <v>21</v>
      </c>
      <c r="E13" s="3">
        <v>100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">
      <c r="A14" s="13">
        <v>11470</v>
      </c>
      <c r="B14" s="13">
        <v>264255</v>
      </c>
      <c r="C14" s="3" t="s">
        <v>14</v>
      </c>
      <c r="D14" s="3" t="s">
        <v>22</v>
      </c>
      <c r="E14" s="3">
        <v>100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">
      <c r="A15" s="13">
        <v>11470</v>
      </c>
      <c r="B15" s="13">
        <v>264256</v>
      </c>
      <c r="C15" s="14" t="s">
        <v>23</v>
      </c>
      <c r="D15" s="14" t="s">
        <v>24</v>
      </c>
      <c r="E15" s="14">
        <v>-50</v>
      </c>
      <c r="F15" s="15"/>
      <c r="G15" s="15"/>
      <c r="H15" s="15"/>
      <c r="I15" s="15"/>
      <c r="J15" s="15"/>
      <c r="K15" s="15"/>
      <c r="L15" s="15"/>
      <c r="M15" s="15"/>
      <c r="N15" s="15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">
      <c r="A16" s="13">
        <v>11470</v>
      </c>
      <c r="B16" s="13">
        <v>264257</v>
      </c>
      <c r="C16" s="14" t="s">
        <v>23</v>
      </c>
      <c r="D16" s="14" t="s">
        <v>25</v>
      </c>
      <c r="E16" s="14">
        <v>-10</v>
      </c>
      <c r="F16" s="15"/>
      <c r="G16" s="15"/>
      <c r="H16" s="15"/>
      <c r="I16" s="15"/>
      <c r="J16" s="15"/>
      <c r="K16" s="15"/>
      <c r="L16" s="15"/>
      <c r="M16" s="15"/>
      <c r="N16" s="15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">
      <c r="C18" t="s">
        <v>26</v>
      </c>
      <c r="E18">
        <f>SUMIF($E$6:$E$16,"&gt;0")</f>
        <v>1000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">
      <c r="C19" t="s">
        <v>27</v>
      </c>
      <c r="F19" s="16">
        <f>SUM($F$7:$F$16)</f>
        <v>0</v>
      </c>
      <c r="G19" s="16">
        <f>SUM($G$7:$G$16)</f>
        <v>0</v>
      </c>
      <c r="H19" s="16">
        <f>SUM($H$7:$H$16)</f>
        <v>0</v>
      </c>
      <c r="I19" s="16">
        <f>SUM($I$7:$I$16)</f>
        <v>0</v>
      </c>
      <c r="J19" s="16">
        <f>SUM($J$7:$J$16)</f>
        <v>0</v>
      </c>
      <c r="K19" s="16">
        <f>SUM($K$7:$K$16)</f>
        <v>0</v>
      </c>
      <c r="L19" s="16">
        <f>SUM($L$7:$L$16)</f>
        <v>0</v>
      </c>
      <c r="M19" s="16">
        <f>SUM($M$7:$M$16)</f>
        <v>0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4:78" ht="12">
      <c r="D20" t="s">
        <v>29</v>
      </c>
      <c r="E20" t="s">
        <v>30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M7">
    <cfRule type="cellIs" priority="1" dxfId="3" operator="greaterThan" stopIfTrue="1">
      <formula>Judge9!$E$7</formula>
    </cfRule>
    <cfRule type="cellIs" priority="2" dxfId="7" operator="equal" stopIfTrue="1">
      <formula>""</formula>
    </cfRule>
  </conditionalFormatting>
  <conditionalFormatting sqref="E8:M8">
    <cfRule type="cellIs" priority="3" dxfId="3" operator="greaterThan" stopIfTrue="1">
      <formula>Judge9!$E$8</formula>
    </cfRule>
    <cfRule type="cellIs" priority="4" dxfId="7" operator="equal" stopIfTrue="1">
      <formula>""</formula>
    </cfRule>
  </conditionalFormatting>
  <conditionalFormatting sqref="E9:M9">
    <cfRule type="cellIs" priority="5" dxfId="3" operator="greaterThan" stopIfTrue="1">
      <formula>Judge9!$E$9</formula>
    </cfRule>
    <cfRule type="cellIs" priority="6" dxfId="7" operator="equal" stopIfTrue="1">
      <formula>""</formula>
    </cfRule>
  </conditionalFormatting>
  <conditionalFormatting sqref="E10:M10">
    <cfRule type="cellIs" priority="7" dxfId="3" operator="greaterThan" stopIfTrue="1">
      <formula>Judge9!$E$10</formula>
    </cfRule>
    <cfRule type="cellIs" priority="8" dxfId="7" operator="equal" stopIfTrue="1">
      <formula>""</formula>
    </cfRule>
  </conditionalFormatting>
  <conditionalFormatting sqref="E11:M11">
    <cfRule type="cellIs" priority="9" dxfId="3" operator="greaterThan" stopIfTrue="1">
      <formula>Judge9!$E$11</formula>
    </cfRule>
    <cfRule type="cellIs" priority="10" dxfId="7" operator="equal" stopIfTrue="1">
      <formula>""</formula>
    </cfRule>
  </conditionalFormatting>
  <conditionalFormatting sqref="E12:M12">
    <cfRule type="cellIs" priority="11" dxfId="3" operator="greaterThan" stopIfTrue="1">
      <formula>Judge9!$E$12</formula>
    </cfRule>
    <cfRule type="cellIs" priority="12" dxfId="7" operator="equal" stopIfTrue="1">
      <formula>""</formula>
    </cfRule>
  </conditionalFormatting>
  <conditionalFormatting sqref="E13:M13">
    <cfRule type="cellIs" priority="13" dxfId="3" operator="greaterThan" stopIfTrue="1">
      <formula>Judge9!$E$13</formula>
    </cfRule>
    <cfRule type="cellIs" priority="14" dxfId="7" operator="equal" stopIfTrue="1">
      <formula>""</formula>
    </cfRule>
  </conditionalFormatting>
  <conditionalFormatting sqref="E14:M14">
    <cfRule type="cellIs" priority="15" dxfId="3" operator="greaterThan" stopIfTrue="1">
      <formula>Judge9!$E$14</formula>
    </cfRule>
    <cfRule type="cellIs" priority="16" dxfId="7" operator="equal" stopIfTrue="1">
      <formula>""</formula>
    </cfRule>
  </conditionalFormatting>
  <conditionalFormatting sqref="E15:M15">
    <cfRule type="cellIs" priority="17" dxfId="3" operator="lessThan" stopIfTrue="1">
      <formula>Judge9!$E$15</formula>
    </cfRule>
    <cfRule type="cellIs" priority="18" dxfId="3" operator="greaterThan" stopIfTrue="1">
      <formula>0</formula>
    </cfRule>
  </conditionalFormatting>
  <conditionalFormatting sqref="E16:M16">
    <cfRule type="cellIs" priority="19" dxfId="3" operator="lessThan" stopIfTrue="1">
      <formula>Judge9!$E$16</formula>
    </cfRule>
    <cfRule type="cellIs" priority="20" dxfId="3" operator="greaterThan" stopIfTrue="1">
      <formula>0</formula>
    </cfRule>
  </conditionalFormatting>
  <conditionalFormatting sqref="C19:M19">
    <cfRule type="cellIs" priority="21" dxfId="2" operator="equal" stopIfTrue="1">
      <formula>Judge9!$D$21</formula>
    </cfRule>
    <cfRule type="cellIs" priority="22" dxfId="1" operator="equal" stopIfTrue="1">
      <formula>Judge9!$D$22</formula>
    </cfRule>
    <cfRule type="cellIs" priority="23" dxfId="0" operator="equal" stopIfTrue="1">
      <formula>Judge9!$D$23</formula>
    </cfRule>
    <cfRule type="cellIs" priority="24" dxfId="276" operator="equal" stopIfTrue="1">
      <formula>$D$24</formula>
    </cfRule>
    <cfRule type="cellIs" priority="25" dxfId="277" operator="equal" stopIfTrue="1">
      <formula>$D$25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35</v>
      </c>
    </row>
    <row r="6" spans="1:13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7448</v>
      </c>
      <c r="G6" s="1">
        <v>7910</v>
      </c>
      <c r="H6" s="1">
        <v>8200</v>
      </c>
      <c r="I6" s="1">
        <v>8202</v>
      </c>
      <c r="J6" s="1">
        <v>8238</v>
      </c>
      <c r="K6" s="1">
        <v>8253</v>
      </c>
      <c r="L6" s="1">
        <v>8314</v>
      </c>
      <c r="M6" s="1">
        <v>8426</v>
      </c>
    </row>
    <row r="7" spans="1:78" ht="12">
      <c r="A7" s="13">
        <v>11470</v>
      </c>
      <c r="B7" s="13">
        <v>264248</v>
      </c>
      <c r="C7" s="12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11470</v>
      </c>
      <c r="B8" s="13">
        <v>264249</v>
      </c>
      <c r="C8" s="3" t="s">
        <v>14</v>
      </c>
      <c r="D8" s="3" t="s">
        <v>16</v>
      </c>
      <c r="E8" s="3">
        <v>100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11470</v>
      </c>
      <c r="B9" s="13">
        <v>264250</v>
      </c>
      <c r="C9" s="3" t="s">
        <v>14</v>
      </c>
      <c r="D9" s="3" t="s">
        <v>17</v>
      </c>
      <c r="E9" s="3"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3">
        <v>11470</v>
      </c>
      <c r="B10" s="13">
        <v>264251</v>
      </c>
      <c r="C10" s="3" t="s">
        <v>14</v>
      </c>
      <c r="D10" s="3" t="s">
        <v>18</v>
      </c>
      <c r="E10" s="3">
        <v>100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3">
        <v>11470</v>
      </c>
      <c r="B11" s="13">
        <v>264252</v>
      </c>
      <c r="C11" s="3" t="s">
        <v>14</v>
      </c>
      <c r="D11" s="3" t="s">
        <v>19</v>
      </c>
      <c r="E11" s="3">
        <v>200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">
      <c r="A12" s="13">
        <v>11470</v>
      </c>
      <c r="B12" s="13">
        <v>264253</v>
      </c>
      <c r="C12" s="3" t="s">
        <v>14</v>
      </c>
      <c r="D12" s="3" t="s">
        <v>20</v>
      </c>
      <c r="E12" s="3">
        <v>200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">
      <c r="A13" s="13">
        <v>11470</v>
      </c>
      <c r="B13" s="13">
        <v>264254</v>
      </c>
      <c r="C13" s="3" t="s">
        <v>14</v>
      </c>
      <c r="D13" s="3" t="s">
        <v>21</v>
      </c>
      <c r="E13" s="3">
        <v>100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">
      <c r="A14" s="13">
        <v>11470</v>
      </c>
      <c r="B14" s="13">
        <v>264255</v>
      </c>
      <c r="C14" s="3" t="s">
        <v>14</v>
      </c>
      <c r="D14" s="3" t="s">
        <v>22</v>
      </c>
      <c r="E14" s="3">
        <v>100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">
      <c r="A15" s="13">
        <v>11470</v>
      </c>
      <c r="B15" s="13">
        <v>264256</v>
      </c>
      <c r="C15" s="14" t="s">
        <v>23</v>
      </c>
      <c r="D15" s="14" t="s">
        <v>24</v>
      </c>
      <c r="E15" s="14">
        <v>-50</v>
      </c>
      <c r="F15" s="15"/>
      <c r="G15" s="15"/>
      <c r="H15" s="15"/>
      <c r="I15" s="15"/>
      <c r="J15" s="15"/>
      <c r="K15" s="15"/>
      <c r="L15" s="15"/>
      <c r="M15" s="15"/>
      <c r="N15" s="15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">
      <c r="A16" s="13">
        <v>11470</v>
      </c>
      <c r="B16" s="13">
        <v>264257</v>
      </c>
      <c r="C16" s="14" t="s">
        <v>23</v>
      </c>
      <c r="D16" s="14" t="s">
        <v>25</v>
      </c>
      <c r="E16" s="14">
        <v>-10</v>
      </c>
      <c r="F16" s="15"/>
      <c r="G16" s="15"/>
      <c r="H16" s="15"/>
      <c r="I16" s="15"/>
      <c r="J16" s="15"/>
      <c r="K16" s="15"/>
      <c r="L16" s="15"/>
      <c r="M16" s="15"/>
      <c r="N16" s="15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">
      <c r="C18" t="s">
        <v>26</v>
      </c>
      <c r="E18">
        <f>SUMIF($E$6:$E$16,"&gt;0")</f>
        <v>1000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">
      <c r="C19" t="s">
        <v>27</v>
      </c>
      <c r="F19" s="16">
        <f>SUM($F$7:$F$16)</f>
        <v>0</v>
      </c>
      <c r="G19" s="16">
        <f>SUM($G$7:$G$16)</f>
        <v>0</v>
      </c>
      <c r="H19" s="16">
        <f>SUM($H$7:$H$16)</f>
        <v>0</v>
      </c>
      <c r="I19" s="16">
        <f>SUM($I$7:$I$16)</f>
        <v>0</v>
      </c>
      <c r="J19" s="16">
        <f>SUM($J$7:$J$16)</f>
        <v>0</v>
      </c>
      <c r="K19" s="16">
        <f>SUM($K$7:$K$16)</f>
        <v>0</v>
      </c>
      <c r="L19" s="16">
        <f>SUM($L$7:$L$16)</f>
        <v>0</v>
      </c>
      <c r="M19" s="16">
        <f>SUM($M$7:$M$16)</f>
        <v>0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4:78" ht="12">
      <c r="D20" t="s">
        <v>29</v>
      </c>
      <c r="E20" t="s">
        <v>30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M7">
    <cfRule type="cellIs" priority="1" dxfId="3" operator="greaterThan" stopIfTrue="1">
      <formula>Judge10!$E$7</formula>
    </cfRule>
    <cfRule type="cellIs" priority="2" dxfId="7" operator="equal" stopIfTrue="1">
      <formula>""</formula>
    </cfRule>
  </conditionalFormatting>
  <conditionalFormatting sqref="E8:M8">
    <cfRule type="cellIs" priority="3" dxfId="3" operator="greaterThan" stopIfTrue="1">
      <formula>Judge10!$E$8</formula>
    </cfRule>
    <cfRule type="cellIs" priority="4" dxfId="7" operator="equal" stopIfTrue="1">
      <formula>""</formula>
    </cfRule>
  </conditionalFormatting>
  <conditionalFormatting sqref="E9:M9">
    <cfRule type="cellIs" priority="5" dxfId="3" operator="greaterThan" stopIfTrue="1">
      <formula>Judge10!$E$9</formula>
    </cfRule>
    <cfRule type="cellIs" priority="6" dxfId="7" operator="equal" stopIfTrue="1">
      <formula>""</formula>
    </cfRule>
  </conditionalFormatting>
  <conditionalFormatting sqref="E10:M10">
    <cfRule type="cellIs" priority="7" dxfId="3" operator="greaterThan" stopIfTrue="1">
      <formula>Judge10!$E$10</formula>
    </cfRule>
    <cfRule type="cellIs" priority="8" dxfId="7" operator="equal" stopIfTrue="1">
      <formula>""</formula>
    </cfRule>
  </conditionalFormatting>
  <conditionalFormatting sqref="E11:M11">
    <cfRule type="cellIs" priority="9" dxfId="3" operator="greaterThan" stopIfTrue="1">
      <formula>Judge10!$E$11</formula>
    </cfRule>
    <cfRule type="cellIs" priority="10" dxfId="7" operator="equal" stopIfTrue="1">
      <formula>""</formula>
    </cfRule>
  </conditionalFormatting>
  <conditionalFormatting sqref="E12:M12">
    <cfRule type="cellIs" priority="11" dxfId="3" operator="greaterThan" stopIfTrue="1">
      <formula>Judge10!$E$12</formula>
    </cfRule>
    <cfRule type="cellIs" priority="12" dxfId="7" operator="equal" stopIfTrue="1">
      <formula>""</formula>
    </cfRule>
  </conditionalFormatting>
  <conditionalFormatting sqref="E13:M13">
    <cfRule type="cellIs" priority="13" dxfId="3" operator="greaterThan" stopIfTrue="1">
      <formula>Judge10!$E$13</formula>
    </cfRule>
    <cfRule type="cellIs" priority="14" dxfId="7" operator="equal" stopIfTrue="1">
      <formula>""</formula>
    </cfRule>
  </conditionalFormatting>
  <conditionalFormatting sqref="E14:M14">
    <cfRule type="cellIs" priority="15" dxfId="3" operator="greaterThan" stopIfTrue="1">
      <formula>Judge10!$E$14</formula>
    </cfRule>
    <cfRule type="cellIs" priority="16" dxfId="7" operator="equal" stopIfTrue="1">
      <formula>""</formula>
    </cfRule>
  </conditionalFormatting>
  <conditionalFormatting sqref="E15:M15">
    <cfRule type="cellIs" priority="17" dxfId="3" operator="lessThan" stopIfTrue="1">
      <formula>Judge10!$E$15</formula>
    </cfRule>
    <cfRule type="cellIs" priority="18" dxfId="3" operator="greaterThan" stopIfTrue="1">
      <formula>0</formula>
    </cfRule>
  </conditionalFormatting>
  <conditionalFormatting sqref="E16:M16">
    <cfRule type="cellIs" priority="19" dxfId="3" operator="lessThan" stopIfTrue="1">
      <formula>Judge10!$E$16</formula>
    </cfRule>
    <cfRule type="cellIs" priority="20" dxfId="3" operator="greaterThan" stopIfTrue="1">
      <formula>0</formula>
    </cfRule>
  </conditionalFormatting>
  <conditionalFormatting sqref="C19:M19">
    <cfRule type="cellIs" priority="21" dxfId="2" operator="equal" stopIfTrue="1">
      <formula>Judge10!$D$21</formula>
    </cfRule>
    <cfRule type="cellIs" priority="22" dxfId="1" operator="equal" stopIfTrue="1">
      <formula>Judge10!$D$22</formula>
    </cfRule>
    <cfRule type="cellIs" priority="23" dxfId="0" operator="equal" stopIfTrue="1">
      <formula>Judge10!$D$23</formula>
    </cfRule>
    <cfRule type="cellIs" priority="24" dxfId="276" operator="equal" stopIfTrue="1">
      <formula>$D$24</formula>
    </cfRule>
    <cfRule type="cellIs" priority="25" dxfId="277" operator="equal" stopIfTrue="1">
      <formula>$D$25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2" sqref="G2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1" ht="12.75">
      <c r="F1" s="22" t="s">
        <v>37</v>
      </c>
    </row>
    <row r="2" spans="4:7" ht="18">
      <c r="D2" s="4" t="s">
        <v>1</v>
      </c>
      <c r="G2" s="22"/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35</v>
      </c>
    </row>
    <row r="6" spans="1:13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5">
        <v>7448</v>
      </c>
      <c r="G6" s="25">
        <v>7910</v>
      </c>
      <c r="H6" s="25">
        <v>8200</v>
      </c>
      <c r="I6" s="25">
        <v>8202</v>
      </c>
      <c r="J6" s="25">
        <v>8238</v>
      </c>
      <c r="K6" s="25">
        <v>8253</v>
      </c>
      <c r="L6" s="25">
        <v>8314</v>
      </c>
      <c r="M6" s="25">
        <v>8426</v>
      </c>
    </row>
    <row r="7" spans="1:78" ht="27.75">
      <c r="A7" s="13">
        <v>11470</v>
      </c>
      <c r="B7" s="13">
        <v>264248</v>
      </c>
      <c r="C7" s="12" t="s">
        <v>14</v>
      </c>
      <c r="D7" s="3" t="s">
        <v>15</v>
      </c>
      <c r="E7" s="3">
        <v>100</v>
      </c>
      <c r="F7" s="26"/>
      <c r="G7" s="26"/>
      <c r="H7" s="26"/>
      <c r="I7" s="26"/>
      <c r="J7" s="26"/>
      <c r="K7" s="26"/>
      <c r="L7" s="26"/>
      <c r="M7" s="26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27.75">
      <c r="A8" s="13">
        <v>11470</v>
      </c>
      <c r="B8" s="13">
        <v>264249</v>
      </c>
      <c r="C8" s="3" t="s">
        <v>14</v>
      </c>
      <c r="D8" s="3" t="s">
        <v>16</v>
      </c>
      <c r="E8" s="3">
        <v>100</v>
      </c>
      <c r="F8" s="26"/>
      <c r="G8" s="26"/>
      <c r="H8" s="26"/>
      <c r="I8" s="26"/>
      <c r="J8" s="26"/>
      <c r="K8" s="26"/>
      <c r="L8" s="26"/>
      <c r="M8" s="26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27.75">
      <c r="A9" s="13">
        <v>11470</v>
      </c>
      <c r="B9" s="13">
        <v>264250</v>
      </c>
      <c r="C9" s="3" t="s">
        <v>14</v>
      </c>
      <c r="D9" s="3" t="s">
        <v>17</v>
      </c>
      <c r="E9" s="3">
        <v>100</v>
      </c>
      <c r="F9" s="26"/>
      <c r="G9" s="26"/>
      <c r="H9" s="26"/>
      <c r="I9" s="26"/>
      <c r="J9" s="26"/>
      <c r="K9" s="26"/>
      <c r="L9" s="26"/>
      <c r="M9" s="26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27.75">
      <c r="A10" s="13">
        <v>11470</v>
      </c>
      <c r="B10" s="13">
        <v>264251</v>
      </c>
      <c r="C10" s="3" t="s">
        <v>14</v>
      </c>
      <c r="D10" s="3" t="s">
        <v>18</v>
      </c>
      <c r="E10" s="3">
        <v>100</v>
      </c>
      <c r="F10" s="26"/>
      <c r="G10" s="26"/>
      <c r="H10" s="26"/>
      <c r="I10" s="26"/>
      <c r="J10" s="26"/>
      <c r="K10" s="26"/>
      <c r="L10" s="26"/>
      <c r="M10" s="26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27.75">
      <c r="A11" s="13">
        <v>11470</v>
      </c>
      <c r="B11" s="13">
        <v>264252</v>
      </c>
      <c r="C11" s="3" t="s">
        <v>14</v>
      </c>
      <c r="D11" s="3" t="s">
        <v>19</v>
      </c>
      <c r="E11" s="3">
        <v>200</v>
      </c>
      <c r="F11" s="26"/>
      <c r="G11" s="26"/>
      <c r="H11" s="26"/>
      <c r="I11" s="26"/>
      <c r="J11" s="26"/>
      <c r="K11" s="26"/>
      <c r="L11" s="26"/>
      <c r="M11" s="26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27.75">
      <c r="A12" s="13">
        <v>11470</v>
      </c>
      <c r="B12" s="13">
        <v>264253</v>
      </c>
      <c r="C12" s="3" t="s">
        <v>14</v>
      </c>
      <c r="D12" s="3" t="s">
        <v>20</v>
      </c>
      <c r="E12" s="3">
        <v>200</v>
      </c>
      <c r="F12" s="26"/>
      <c r="G12" s="26"/>
      <c r="H12" s="26"/>
      <c r="I12" s="26"/>
      <c r="J12" s="26"/>
      <c r="K12" s="26"/>
      <c r="L12" s="26"/>
      <c r="M12" s="26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27.75">
      <c r="A13" s="13">
        <v>11470</v>
      </c>
      <c r="B13" s="13">
        <v>264254</v>
      </c>
      <c r="C13" s="3" t="s">
        <v>14</v>
      </c>
      <c r="D13" s="3" t="s">
        <v>21</v>
      </c>
      <c r="E13" s="3">
        <v>100</v>
      </c>
      <c r="F13" s="26"/>
      <c r="G13" s="26"/>
      <c r="H13" s="26"/>
      <c r="I13" s="26"/>
      <c r="J13" s="26"/>
      <c r="K13" s="26"/>
      <c r="L13" s="26"/>
      <c r="M13" s="26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27.75">
      <c r="A14" s="13">
        <v>11470</v>
      </c>
      <c r="B14" s="13">
        <v>264255</v>
      </c>
      <c r="C14" s="3" t="s">
        <v>14</v>
      </c>
      <c r="D14" s="3" t="s">
        <v>22</v>
      </c>
      <c r="E14" s="3">
        <v>100</v>
      </c>
      <c r="F14" s="26"/>
      <c r="G14" s="26"/>
      <c r="H14" s="26"/>
      <c r="I14" s="26"/>
      <c r="J14" s="26"/>
      <c r="K14" s="26"/>
      <c r="L14" s="26"/>
      <c r="M14" s="26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27.75">
      <c r="A15" s="13">
        <v>11470</v>
      </c>
      <c r="B15" s="13">
        <v>264256</v>
      </c>
      <c r="C15" s="14" t="s">
        <v>23</v>
      </c>
      <c r="D15" s="14" t="s">
        <v>24</v>
      </c>
      <c r="E15" s="14">
        <v>-50</v>
      </c>
      <c r="F15" s="26"/>
      <c r="G15" s="26"/>
      <c r="H15" s="26"/>
      <c r="I15" s="26"/>
      <c r="J15" s="26"/>
      <c r="K15" s="26"/>
      <c r="L15" s="26"/>
      <c r="M15" s="26"/>
      <c r="N15" s="15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27.75">
      <c r="A16" s="13">
        <v>11470</v>
      </c>
      <c r="B16" s="13">
        <v>264257</v>
      </c>
      <c r="C16" s="14" t="s">
        <v>23</v>
      </c>
      <c r="D16" s="14" t="s">
        <v>25</v>
      </c>
      <c r="E16" s="14">
        <v>-10</v>
      </c>
      <c r="F16" s="26"/>
      <c r="G16" s="26"/>
      <c r="H16" s="26"/>
      <c r="I16" s="26"/>
      <c r="J16" s="26"/>
      <c r="K16" s="26"/>
      <c r="L16" s="26"/>
      <c r="M16" s="26"/>
      <c r="N16" s="15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">
      <c r="C18" t="s">
        <v>26</v>
      </c>
      <c r="E18">
        <f>SUMIF($E$6:$E$16,"&gt;0")</f>
        <v>1000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">
      <c r="C19" t="s">
        <v>27</v>
      </c>
      <c r="F19" s="16">
        <f>SUM($F$7:$F$16)</f>
        <v>0</v>
      </c>
      <c r="G19" s="16">
        <f>SUM($G$7:$G$16)</f>
        <v>0</v>
      </c>
      <c r="H19" s="16">
        <f>SUM($H$7:$H$16)</f>
        <v>0</v>
      </c>
      <c r="I19" s="16">
        <f>SUM($I$7:$I$16)</f>
        <v>0</v>
      </c>
      <c r="J19" s="16">
        <f>SUM($J$7:$J$16)</f>
        <v>0</v>
      </c>
      <c r="K19" s="16">
        <f>SUM($K$7:$K$16)</f>
        <v>0</v>
      </c>
      <c r="L19" s="16">
        <f>SUM($L$7:$L$16)</f>
        <v>0</v>
      </c>
      <c r="M19" s="16">
        <f>SUM($M$7:$M$16)</f>
        <v>0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4:78" ht="12">
      <c r="D20" t="s">
        <v>29</v>
      </c>
      <c r="E20" t="s">
        <v>30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">
      <c r="C21" t="s">
        <v>28</v>
      </c>
      <c r="D21" s="17">
        <f>LARGE($F$19:$M$19,1)</f>
        <v>0</v>
      </c>
      <c r="E21">
        <f>INDEX($F$6:$M$6,MATCH($D$21,$F$19:$M$19,0))</f>
        <v>7448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">
      <c r="C22" t="s">
        <v>31</v>
      </c>
      <c r="D22" s="18">
        <f>LARGE($F$19:$M$19,2)</f>
        <v>0</v>
      </c>
      <c r="E22">
        <f>INDEX($F$6:$M$6,MATCH($D$22,$F$19:$M$19,0))</f>
        <v>7448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">
      <c r="C23" t="s">
        <v>32</v>
      </c>
      <c r="D23" s="19">
        <f>LARGE($F$19:$M$19,3)</f>
        <v>0</v>
      </c>
      <c r="E23">
        <f>INDEX($F$6:$M$6,MATCH($D$23,$F$19:$M$19,0))</f>
        <v>7448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">
      <c r="C24" t="s">
        <v>33</v>
      </c>
      <c r="D24" s="20">
        <f>LARGE($F$19:$M$19,4)</f>
        <v>0</v>
      </c>
      <c r="E24">
        <f>INDEX($F$6:$M$6,MATCH($D$24,$F$19:$M$19,0))</f>
        <v>7448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 ht="12">
      <c r="C25" t="s">
        <v>34</v>
      </c>
      <c r="D25" s="21">
        <f>LARGE($F$19:$M$19,5)</f>
        <v>0</v>
      </c>
      <c r="E25">
        <f>INDEX($F$6:$M$6,MATCH($D$25,$F$19:$M$19,0))</f>
        <v>7448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/>
  <conditionalFormatting sqref="E7">
    <cfRule type="cellIs" priority="1" dxfId="3" operator="greaterThan" stopIfTrue="1">
      <formula>Printable!$E$7</formula>
    </cfRule>
    <cfRule type="cellIs" priority="2" dxfId="7" operator="equal" stopIfTrue="1">
      <formula>""</formula>
    </cfRule>
  </conditionalFormatting>
  <conditionalFormatting sqref="E8">
    <cfRule type="cellIs" priority="3" dxfId="3" operator="greaterThan" stopIfTrue="1">
      <formula>Printable!$E$8</formula>
    </cfRule>
    <cfRule type="cellIs" priority="4" dxfId="7" operator="equal" stopIfTrue="1">
      <formula>""</formula>
    </cfRule>
  </conditionalFormatting>
  <conditionalFormatting sqref="E9">
    <cfRule type="cellIs" priority="5" dxfId="3" operator="greaterThan" stopIfTrue="1">
      <formula>Printable!$E$9</formula>
    </cfRule>
    <cfRule type="cellIs" priority="6" dxfId="7" operator="equal" stopIfTrue="1">
      <formula>""</formula>
    </cfRule>
  </conditionalFormatting>
  <conditionalFormatting sqref="E10">
    <cfRule type="cellIs" priority="7" dxfId="3" operator="greaterThan" stopIfTrue="1">
      <formula>Printable!$E$10</formula>
    </cfRule>
    <cfRule type="cellIs" priority="8" dxfId="7" operator="equal" stopIfTrue="1">
      <formula>""</formula>
    </cfRule>
  </conditionalFormatting>
  <conditionalFormatting sqref="E11">
    <cfRule type="cellIs" priority="9" dxfId="3" operator="greaterThan" stopIfTrue="1">
      <formula>Printable!$E$11</formula>
    </cfRule>
    <cfRule type="cellIs" priority="10" dxfId="7" operator="equal" stopIfTrue="1">
      <formula>""</formula>
    </cfRule>
  </conditionalFormatting>
  <conditionalFormatting sqref="E12">
    <cfRule type="cellIs" priority="11" dxfId="3" operator="greaterThan" stopIfTrue="1">
      <formula>Printable!$E$12</formula>
    </cfRule>
    <cfRule type="cellIs" priority="12" dxfId="7" operator="equal" stopIfTrue="1">
      <formula>""</formula>
    </cfRule>
  </conditionalFormatting>
  <conditionalFormatting sqref="E13">
    <cfRule type="cellIs" priority="13" dxfId="3" operator="greaterThan" stopIfTrue="1">
      <formula>Printable!$E$13</formula>
    </cfRule>
    <cfRule type="cellIs" priority="14" dxfId="7" operator="equal" stopIfTrue="1">
      <formula>""</formula>
    </cfRule>
  </conditionalFormatting>
  <conditionalFormatting sqref="E14">
    <cfRule type="cellIs" priority="15" dxfId="3" operator="greaterThan" stopIfTrue="1">
      <formula>Printable!$E$14</formula>
    </cfRule>
    <cfRule type="cellIs" priority="16" dxfId="7" operator="equal" stopIfTrue="1">
      <formula>""</formula>
    </cfRule>
  </conditionalFormatting>
  <conditionalFormatting sqref="E15">
    <cfRule type="cellIs" priority="17" dxfId="3" operator="lessThan" stopIfTrue="1">
      <formula>Printable!$E$15</formula>
    </cfRule>
    <cfRule type="cellIs" priority="18" dxfId="3" operator="greaterThan" stopIfTrue="1">
      <formula>0</formula>
    </cfRule>
  </conditionalFormatting>
  <conditionalFormatting sqref="E16">
    <cfRule type="cellIs" priority="19" dxfId="3" operator="lessThan" stopIfTrue="1">
      <formula>Printable!$E$16</formula>
    </cfRule>
    <cfRule type="cellIs" priority="20" dxfId="3" operator="greaterThan" stopIfTrue="1">
      <formula>0</formula>
    </cfRule>
  </conditionalFormatting>
  <conditionalFormatting sqref="C19:M19">
    <cfRule type="cellIs" priority="21" dxfId="2" operator="equal" stopIfTrue="1">
      <formula>Printable!$D$21</formula>
    </cfRule>
    <cfRule type="cellIs" priority="22" dxfId="1" operator="equal" stopIfTrue="1">
      <formula>Printable!$D$22</formula>
    </cfRule>
    <cfRule type="cellIs" priority="23" dxfId="0" operator="equal" stopIfTrue="1">
      <formula>Printable!$D$23</formula>
    </cfRule>
    <cfRule type="cellIs" priority="24" dxfId="276" operator="equal" stopIfTrue="1">
      <formula>$D$24</formula>
    </cfRule>
    <cfRule type="cellIs" priority="25" dxfId="277" operator="equal" stopIfTrue="1">
      <formula>$D$25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19" sqref="J19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35</v>
      </c>
    </row>
    <row r="6" spans="1:13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7448</v>
      </c>
      <c r="G6" s="1">
        <v>7910</v>
      </c>
      <c r="H6" s="1">
        <v>8200</v>
      </c>
      <c r="I6" s="1">
        <v>8202</v>
      </c>
      <c r="J6" s="1">
        <v>8238</v>
      </c>
      <c r="K6" s="1">
        <v>8253</v>
      </c>
      <c r="L6" s="1">
        <v>8314</v>
      </c>
      <c r="M6" s="1">
        <v>8426</v>
      </c>
    </row>
    <row r="7" spans="1:78" ht="12">
      <c r="A7" s="13">
        <v>11470</v>
      </c>
      <c r="B7" s="13">
        <v>264248</v>
      </c>
      <c r="C7" s="12" t="s">
        <v>14</v>
      </c>
      <c r="D7" s="3" t="s">
        <v>15</v>
      </c>
      <c r="E7" s="3">
        <v>100</v>
      </c>
      <c r="F7" s="9">
        <v>100</v>
      </c>
      <c r="G7" s="9">
        <v>100</v>
      </c>
      <c r="H7" s="9">
        <v>80</v>
      </c>
      <c r="I7" s="9">
        <v>80</v>
      </c>
      <c r="J7" s="9">
        <v>0</v>
      </c>
      <c r="K7" s="9">
        <v>80</v>
      </c>
      <c r="L7" s="9">
        <v>80</v>
      </c>
      <c r="M7" s="9">
        <v>80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11470</v>
      </c>
      <c r="B8" s="13">
        <v>264249</v>
      </c>
      <c r="C8" s="3" t="s">
        <v>14</v>
      </c>
      <c r="D8" s="3" t="s">
        <v>16</v>
      </c>
      <c r="E8" s="3">
        <v>100</v>
      </c>
      <c r="F8" s="9">
        <v>100</v>
      </c>
      <c r="G8" s="9">
        <v>100</v>
      </c>
      <c r="H8" s="9">
        <v>80</v>
      </c>
      <c r="I8" s="9">
        <v>70</v>
      </c>
      <c r="J8" s="9">
        <v>0</v>
      </c>
      <c r="K8" s="9">
        <v>70</v>
      </c>
      <c r="L8" s="9">
        <v>70</v>
      </c>
      <c r="M8" s="9">
        <v>90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11470</v>
      </c>
      <c r="B9" s="13">
        <v>264250</v>
      </c>
      <c r="C9" s="3" t="s">
        <v>14</v>
      </c>
      <c r="D9" s="3" t="s">
        <v>17</v>
      </c>
      <c r="E9" s="3">
        <v>100</v>
      </c>
      <c r="F9" s="9">
        <v>100</v>
      </c>
      <c r="G9" s="9">
        <v>100</v>
      </c>
      <c r="H9" s="9">
        <v>70</v>
      </c>
      <c r="I9" s="9">
        <v>70</v>
      </c>
      <c r="J9" s="9">
        <v>0</v>
      </c>
      <c r="K9" s="9">
        <v>70</v>
      </c>
      <c r="L9" s="9">
        <v>70</v>
      </c>
      <c r="M9" s="9">
        <v>90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3">
        <v>11470</v>
      </c>
      <c r="B10" s="13">
        <v>264251</v>
      </c>
      <c r="C10" s="3" t="s">
        <v>14</v>
      </c>
      <c r="D10" s="3" t="s">
        <v>18</v>
      </c>
      <c r="E10" s="3">
        <v>100</v>
      </c>
      <c r="F10" s="9">
        <v>100</v>
      </c>
      <c r="G10" s="9">
        <v>100</v>
      </c>
      <c r="H10" s="9">
        <v>80</v>
      </c>
      <c r="I10" s="9">
        <v>65</v>
      </c>
      <c r="J10" s="9">
        <v>0</v>
      </c>
      <c r="K10" s="9">
        <v>70</v>
      </c>
      <c r="L10" s="9">
        <v>70</v>
      </c>
      <c r="M10" s="9">
        <v>80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3">
        <v>11470</v>
      </c>
      <c r="B11" s="13">
        <v>264252</v>
      </c>
      <c r="C11" s="3" t="s">
        <v>14</v>
      </c>
      <c r="D11" s="3" t="s">
        <v>19</v>
      </c>
      <c r="E11" s="3">
        <v>200</v>
      </c>
      <c r="F11" s="9">
        <v>200</v>
      </c>
      <c r="G11" s="9">
        <v>200</v>
      </c>
      <c r="H11" s="9">
        <v>100</v>
      </c>
      <c r="I11" s="9">
        <v>75</v>
      </c>
      <c r="J11" s="9">
        <v>0</v>
      </c>
      <c r="K11" s="9">
        <v>70</v>
      </c>
      <c r="L11" s="9">
        <v>80</v>
      </c>
      <c r="M11" s="9">
        <v>100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">
      <c r="A12" s="13">
        <v>11470</v>
      </c>
      <c r="B12" s="13">
        <v>264253</v>
      </c>
      <c r="C12" s="3" t="s">
        <v>14</v>
      </c>
      <c r="D12" s="3" t="s">
        <v>20</v>
      </c>
      <c r="E12" s="3">
        <v>200</v>
      </c>
      <c r="F12" s="9">
        <v>150</v>
      </c>
      <c r="G12" s="9">
        <v>200</v>
      </c>
      <c r="H12" s="9">
        <v>100</v>
      </c>
      <c r="I12" s="9">
        <v>100</v>
      </c>
      <c r="J12" s="9">
        <v>0</v>
      </c>
      <c r="K12" s="9">
        <v>100</v>
      </c>
      <c r="L12" s="9">
        <v>100</v>
      </c>
      <c r="M12" s="9">
        <v>100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">
      <c r="A13" s="13">
        <v>11470</v>
      </c>
      <c r="B13" s="13">
        <v>264254</v>
      </c>
      <c r="C13" s="3" t="s">
        <v>14</v>
      </c>
      <c r="D13" s="3" t="s">
        <v>21</v>
      </c>
      <c r="E13" s="3">
        <v>100</v>
      </c>
      <c r="F13" s="9">
        <v>100</v>
      </c>
      <c r="G13" s="9">
        <v>100</v>
      </c>
      <c r="H13" s="9">
        <v>80</v>
      </c>
      <c r="I13" s="9">
        <v>75</v>
      </c>
      <c r="J13" s="9">
        <v>0</v>
      </c>
      <c r="K13" s="9">
        <v>80</v>
      </c>
      <c r="L13" s="9">
        <v>80</v>
      </c>
      <c r="M13" s="9">
        <v>80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">
      <c r="A14" s="13">
        <v>11470</v>
      </c>
      <c r="B14" s="13">
        <v>264255</v>
      </c>
      <c r="C14" s="3" t="s">
        <v>14</v>
      </c>
      <c r="D14" s="3" t="s">
        <v>22</v>
      </c>
      <c r="E14" s="3">
        <v>100</v>
      </c>
      <c r="F14" s="9">
        <v>100</v>
      </c>
      <c r="G14" s="9">
        <v>100</v>
      </c>
      <c r="H14" s="9">
        <v>100</v>
      </c>
      <c r="I14" s="9">
        <v>100</v>
      </c>
      <c r="J14" s="9">
        <v>0</v>
      </c>
      <c r="K14" s="9">
        <v>100</v>
      </c>
      <c r="L14" s="9">
        <v>100</v>
      </c>
      <c r="M14" s="9">
        <v>100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">
      <c r="A15" s="13">
        <v>11470</v>
      </c>
      <c r="B15" s="13">
        <v>264256</v>
      </c>
      <c r="C15" s="14" t="s">
        <v>23</v>
      </c>
      <c r="D15" s="14" t="s">
        <v>24</v>
      </c>
      <c r="E15" s="14">
        <v>-50</v>
      </c>
      <c r="F15" s="15"/>
      <c r="G15" s="15"/>
      <c r="H15" s="15"/>
      <c r="I15" s="15"/>
      <c r="J15" s="15"/>
      <c r="K15" s="15"/>
      <c r="L15" s="15"/>
      <c r="M15" s="15"/>
      <c r="N15" s="15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">
      <c r="A16" s="13">
        <v>11470</v>
      </c>
      <c r="B16" s="13">
        <v>264257</v>
      </c>
      <c r="C16" s="14" t="s">
        <v>23</v>
      </c>
      <c r="D16" s="14" t="s">
        <v>25</v>
      </c>
      <c r="E16" s="14">
        <v>-10</v>
      </c>
      <c r="F16" s="15"/>
      <c r="G16" s="15"/>
      <c r="H16" s="15"/>
      <c r="I16" s="15"/>
      <c r="J16" s="15"/>
      <c r="K16" s="15"/>
      <c r="L16" s="15"/>
      <c r="M16" s="15"/>
      <c r="N16" s="15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">
      <c r="C18" t="s">
        <v>26</v>
      </c>
      <c r="E18">
        <f>SUMIF($E$6:$E$16,"&gt;0")</f>
        <v>1000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">
      <c r="C19" t="s">
        <v>27</v>
      </c>
      <c r="F19" s="16">
        <f>SUM($F$7:$F$16)</f>
        <v>950</v>
      </c>
      <c r="G19" s="16">
        <f>SUM($G$7:$G$16)</f>
        <v>1000</v>
      </c>
      <c r="H19" s="16">
        <f>SUM($H$7:$H$16)</f>
        <v>690</v>
      </c>
      <c r="I19" s="16">
        <f>SUM($I$7:$I$16)</f>
        <v>635</v>
      </c>
      <c r="J19" s="16">
        <f>SUM($J$7:$J$16)</f>
        <v>0</v>
      </c>
      <c r="K19" s="16">
        <f>SUM($K$7:$K$16)</f>
        <v>640</v>
      </c>
      <c r="L19" s="16">
        <f>SUM($L$7:$L$16)</f>
        <v>650</v>
      </c>
      <c r="M19" s="16">
        <f>SUM($M$7:$M$16)</f>
        <v>720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4:78" ht="12">
      <c r="D20" t="s">
        <v>29</v>
      </c>
      <c r="E20" t="s">
        <v>30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M7">
    <cfRule type="cellIs" priority="1" dxfId="3" operator="greaterThan" stopIfTrue="1">
      <formula>Judge1!$E$7</formula>
    </cfRule>
    <cfRule type="cellIs" priority="2" dxfId="7" operator="equal" stopIfTrue="1">
      <formula>""</formula>
    </cfRule>
  </conditionalFormatting>
  <conditionalFormatting sqref="E8:M8">
    <cfRule type="cellIs" priority="3" dxfId="3" operator="greaterThan" stopIfTrue="1">
      <formula>Judge1!$E$8</formula>
    </cfRule>
    <cfRule type="cellIs" priority="4" dxfId="7" operator="equal" stopIfTrue="1">
      <formula>""</formula>
    </cfRule>
  </conditionalFormatting>
  <conditionalFormatting sqref="E9:M9">
    <cfRule type="cellIs" priority="5" dxfId="3" operator="greaterThan" stopIfTrue="1">
      <formula>Judge1!$E$9</formula>
    </cfRule>
    <cfRule type="cellIs" priority="6" dxfId="7" operator="equal" stopIfTrue="1">
      <formula>""</formula>
    </cfRule>
  </conditionalFormatting>
  <conditionalFormatting sqref="E10:M10">
    <cfRule type="cellIs" priority="7" dxfId="3" operator="greaterThan" stopIfTrue="1">
      <formula>Judge1!$E$10</formula>
    </cfRule>
    <cfRule type="cellIs" priority="8" dxfId="7" operator="equal" stopIfTrue="1">
      <formula>""</formula>
    </cfRule>
  </conditionalFormatting>
  <conditionalFormatting sqref="E11:M11">
    <cfRule type="cellIs" priority="9" dxfId="3" operator="greaterThan" stopIfTrue="1">
      <formula>Judge1!$E$11</formula>
    </cfRule>
    <cfRule type="cellIs" priority="10" dxfId="7" operator="equal" stopIfTrue="1">
      <formula>""</formula>
    </cfRule>
  </conditionalFormatting>
  <conditionalFormatting sqref="E12:M12">
    <cfRule type="cellIs" priority="11" dxfId="3" operator="greaterThan" stopIfTrue="1">
      <formula>Judge1!$E$12</formula>
    </cfRule>
    <cfRule type="cellIs" priority="12" dxfId="7" operator="equal" stopIfTrue="1">
      <formula>""</formula>
    </cfRule>
  </conditionalFormatting>
  <conditionalFormatting sqref="E13:M13">
    <cfRule type="cellIs" priority="13" dxfId="3" operator="greaterThan" stopIfTrue="1">
      <formula>Judge1!$E$13</formula>
    </cfRule>
    <cfRule type="cellIs" priority="14" dxfId="7" operator="equal" stopIfTrue="1">
      <formula>""</formula>
    </cfRule>
  </conditionalFormatting>
  <conditionalFormatting sqref="E14:M14">
    <cfRule type="cellIs" priority="15" dxfId="3" operator="greaterThan" stopIfTrue="1">
      <formula>Judge1!$E$14</formula>
    </cfRule>
    <cfRule type="cellIs" priority="16" dxfId="7" operator="equal" stopIfTrue="1">
      <formula>""</formula>
    </cfRule>
  </conditionalFormatting>
  <conditionalFormatting sqref="E15:M15">
    <cfRule type="cellIs" priority="17" dxfId="3" operator="lessThan" stopIfTrue="1">
      <formula>Judge1!$E$15</formula>
    </cfRule>
    <cfRule type="cellIs" priority="18" dxfId="3" operator="greaterThan" stopIfTrue="1">
      <formula>0</formula>
    </cfRule>
  </conditionalFormatting>
  <conditionalFormatting sqref="E16:M16">
    <cfRule type="cellIs" priority="19" dxfId="3" operator="lessThan" stopIfTrue="1">
      <formula>Judge1!$E$16</formula>
    </cfRule>
    <cfRule type="cellIs" priority="20" dxfId="3" operator="greaterThan" stopIfTrue="1">
      <formula>0</formula>
    </cfRule>
  </conditionalFormatting>
  <conditionalFormatting sqref="C19:M19">
    <cfRule type="cellIs" priority="21" dxfId="2" operator="equal" stopIfTrue="1">
      <formula>Judge1!$D$21</formula>
    </cfRule>
    <cfRule type="cellIs" priority="22" dxfId="1" operator="equal" stopIfTrue="1">
      <formula>Judge1!$D$22</formula>
    </cfRule>
    <cfRule type="cellIs" priority="23" dxfId="0" operator="equal" stopIfTrue="1">
      <formula>Judge1!$D$23</formula>
    </cfRule>
    <cfRule type="cellIs" priority="24" dxfId="276" operator="equal" stopIfTrue="1">
      <formula>$D$24</formula>
    </cfRule>
    <cfRule type="cellIs" priority="25" dxfId="277" operator="equal" stopIfTrue="1">
      <formula>$D$25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19" sqref="J19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35</v>
      </c>
    </row>
    <row r="6" spans="1:13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7448</v>
      </c>
      <c r="G6" s="1">
        <v>7910</v>
      </c>
      <c r="H6" s="1">
        <v>8200</v>
      </c>
      <c r="I6" s="1">
        <v>8202</v>
      </c>
      <c r="J6" s="1">
        <v>8238</v>
      </c>
      <c r="K6" s="1">
        <v>8253</v>
      </c>
      <c r="L6" s="1">
        <v>8314</v>
      </c>
      <c r="M6" s="1">
        <v>8426</v>
      </c>
    </row>
    <row r="7" spans="1:78" ht="12">
      <c r="A7" s="13">
        <v>11470</v>
      </c>
      <c r="B7" s="13">
        <v>264248</v>
      </c>
      <c r="C7" s="12" t="s">
        <v>14</v>
      </c>
      <c r="D7" s="3" t="s">
        <v>15</v>
      </c>
      <c r="E7" s="3">
        <v>100</v>
      </c>
      <c r="F7" s="9">
        <v>96</v>
      </c>
      <c r="G7" s="9">
        <v>96</v>
      </c>
      <c r="H7" s="9">
        <v>75</v>
      </c>
      <c r="I7" s="9">
        <v>75</v>
      </c>
      <c r="J7" s="9">
        <v>0</v>
      </c>
      <c r="K7" s="9">
        <v>78</v>
      </c>
      <c r="L7" s="9">
        <v>75</v>
      </c>
      <c r="M7" s="9">
        <v>88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11470</v>
      </c>
      <c r="B8" s="13">
        <v>264249</v>
      </c>
      <c r="C8" s="3" t="s">
        <v>14</v>
      </c>
      <c r="D8" s="3" t="s">
        <v>16</v>
      </c>
      <c r="E8" s="3">
        <v>100</v>
      </c>
      <c r="F8" s="9">
        <v>95</v>
      </c>
      <c r="G8" s="9">
        <v>98</v>
      </c>
      <c r="H8" s="9">
        <v>88</v>
      </c>
      <c r="I8" s="9">
        <v>70</v>
      </c>
      <c r="J8" s="9">
        <v>0</v>
      </c>
      <c r="K8" s="9">
        <v>75</v>
      </c>
      <c r="L8" s="9">
        <v>75</v>
      </c>
      <c r="M8" s="9">
        <v>85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11470</v>
      </c>
      <c r="B9" s="13">
        <v>264250</v>
      </c>
      <c r="C9" s="3" t="s">
        <v>14</v>
      </c>
      <c r="D9" s="3" t="s">
        <v>17</v>
      </c>
      <c r="E9" s="3">
        <v>100</v>
      </c>
      <c r="F9" s="9">
        <v>100</v>
      </c>
      <c r="G9" s="9">
        <v>100</v>
      </c>
      <c r="H9" s="9">
        <v>70</v>
      </c>
      <c r="I9" s="9">
        <v>80</v>
      </c>
      <c r="J9" s="9">
        <v>0</v>
      </c>
      <c r="K9" s="9">
        <v>90</v>
      </c>
      <c r="L9" s="9">
        <v>75</v>
      </c>
      <c r="M9" s="9">
        <v>90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3">
        <v>11470</v>
      </c>
      <c r="B10" s="13">
        <v>264251</v>
      </c>
      <c r="C10" s="3" t="s">
        <v>14</v>
      </c>
      <c r="D10" s="3" t="s">
        <v>18</v>
      </c>
      <c r="E10" s="3">
        <v>100</v>
      </c>
      <c r="F10" s="9">
        <v>96</v>
      </c>
      <c r="G10" s="9">
        <v>98</v>
      </c>
      <c r="H10" s="9">
        <v>92</v>
      </c>
      <c r="I10" s="9">
        <v>85</v>
      </c>
      <c r="J10" s="9">
        <v>0</v>
      </c>
      <c r="K10" s="9">
        <v>84</v>
      </c>
      <c r="L10" s="9">
        <v>80</v>
      </c>
      <c r="M10" s="9">
        <v>85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3">
        <v>11470</v>
      </c>
      <c r="B11" s="13">
        <v>264252</v>
      </c>
      <c r="C11" s="3" t="s">
        <v>14</v>
      </c>
      <c r="D11" s="3" t="s">
        <v>19</v>
      </c>
      <c r="E11" s="3">
        <v>200</v>
      </c>
      <c r="F11" s="9">
        <v>198</v>
      </c>
      <c r="G11" s="9">
        <v>196</v>
      </c>
      <c r="H11" s="9">
        <v>160</v>
      </c>
      <c r="I11" s="9">
        <v>150</v>
      </c>
      <c r="J11" s="9">
        <v>0</v>
      </c>
      <c r="K11" s="9">
        <v>150</v>
      </c>
      <c r="L11" s="9">
        <v>150</v>
      </c>
      <c r="M11" s="9">
        <v>150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">
      <c r="A12" s="13">
        <v>11470</v>
      </c>
      <c r="B12" s="13">
        <v>264253</v>
      </c>
      <c r="C12" s="3" t="s">
        <v>14</v>
      </c>
      <c r="D12" s="3" t="s">
        <v>20</v>
      </c>
      <c r="E12" s="3">
        <v>200</v>
      </c>
      <c r="F12" s="9">
        <v>190</v>
      </c>
      <c r="G12" s="9">
        <v>195</v>
      </c>
      <c r="H12" s="9">
        <v>180</v>
      </c>
      <c r="I12" s="9">
        <v>155</v>
      </c>
      <c r="J12" s="9">
        <v>0</v>
      </c>
      <c r="K12" s="9">
        <v>150</v>
      </c>
      <c r="L12" s="9">
        <v>155</v>
      </c>
      <c r="M12" s="9">
        <v>175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">
      <c r="A13" s="13">
        <v>11470</v>
      </c>
      <c r="B13" s="13">
        <v>264254</v>
      </c>
      <c r="C13" s="3" t="s">
        <v>14</v>
      </c>
      <c r="D13" s="3" t="s">
        <v>21</v>
      </c>
      <c r="E13" s="3">
        <v>100</v>
      </c>
      <c r="F13" s="9">
        <v>98</v>
      </c>
      <c r="G13" s="9">
        <v>99</v>
      </c>
      <c r="H13" s="9">
        <v>90</v>
      </c>
      <c r="I13" s="9">
        <v>80</v>
      </c>
      <c r="J13" s="9">
        <v>0</v>
      </c>
      <c r="K13" s="9">
        <v>80</v>
      </c>
      <c r="L13" s="9">
        <v>80</v>
      </c>
      <c r="M13" s="9">
        <v>90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">
      <c r="A14" s="13">
        <v>11470</v>
      </c>
      <c r="B14" s="13">
        <v>264255</v>
      </c>
      <c r="C14" s="3" t="s">
        <v>14</v>
      </c>
      <c r="D14" s="3" t="s">
        <v>22</v>
      </c>
      <c r="E14" s="3">
        <v>100</v>
      </c>
      <c r="F14" s="9">
        <v>100</v>
      </c>
      <c r="G14" s="9">
        <v>100</v>
      </c>
      <c r="H14" s="9">
        <v>100</v>
      </c>
      <c r="I14" s="9">
        <v>100</v>
      </c>
      <c r="J14" s="9">
        <v>0</v>
      </c>
      <c r="K14" s="9">
        <v>100</v>
      </c>
      <c r="L14" s="9">
        <v>100</v>
      </c>
      <c r="M14" s="9">
        <v>100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">
      <c r="A15" s="13">
        <v>11470</v>
      </c>
      <c r="B15" s="13">
        <v>264256</v>
      </c>
      <c r="C15" s="14" t="s">
        <v>23</v>
      </c>
      <c r="D15" s="14" t="s">
        <v>24</v>
      </c>
      <c r="E15" s="14">
        <v>-50</v>
      </c>
      <c r="F15" s="15"/>
      <c r="G15" s="15"/>
      <c r="H15" s="15"/>
      <c r="I15" s="15"/>
      <c r="J15" s="15"/>
      <c r="K15" s="15"/>
      <c r="L15" s="15"/>
      <c r="M15" s="15"/>
      <c r="N15" s="15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">
      <c r="A16" s="13">
        <v>11470</v>
      </c>
      <c r="B16" s="13">
        <v>264257</v>
      </c>
      <c r="C16" s="14" t="s">
        <v>23</v>
      </c>
      <c r="D16" s="14" t="s">
        <v>25</v>
      </c>
      <c r="E16" s="14">
        <v>-10</v>
      </c>
      <c r="F16" s="15"/>
      <c r="G16" s="15"/>
      <c r="H16" s="15"/>
      <c r="I16" s="15"/>
      <c r="J16" s="15"/>
      <c r="K16" s="15"/>
      <c r="L16" s="15"/>
      <c r="M16" s="15"/>
      <c r="N16" s="15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">
      <c r="C18" t="s">
        <v>26</v>
      </c>
      <c r="E18">
        <f>SUMIF($E$6:$E$16,"&gt;0")</f>
        <v>1000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">
      <c r="C19" t="s">
        <v>27</v>
      </c>
      <c r="F19" s="16">
        <f>SUM($F$7:$F$16)</f>
        <v>973</v>
      </c>
      <c r="G19" s="16">
        <f>SUM($G$7:$G$16)</f>
        <v>982</v>
      </c>
      <c r="H19" s="16">
        <f>SUM($H$7:$H$16)</f>
        <v>855</v>
      </c>
      <c r="I19" s="16">
        <f>SUM($I$7:$I$16)</f>
        <v>795</v>
      </c>
      <c r="J19" s="16">
        <f>SUM($J$7:$J$16)</f>
        <v>0</v>
      </c>
      <c r="K19" s="16">
        <f>SUM($K$7:$K$16)</f>
        <v>807</v>
      </c>
      <c r="L19" s="16">
        <f>SUM($L$7:$L$16)</f>
        <v>790</v>
      </c>
      <c r="M19" s="16">
        <f>SUM($M$7:$M$16)</f>
        <v>863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4:78" ht="12">
      <c r="D20" t="s">
        <v>29</v>
      </c>
      <c r="E20" t="s">
        <v>30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M7">
    <cfRule type="cellIs" priority="1" dxfId="3" operator="greaterThan" stopIfTrue="1">
      <formula>Judge2!$E$7</formula>
    </cfRule>
    <cfRule type="cellIs" priority="2" dxfId="7" operator="equal" stopIfTrue="1">
      <formula>""</formula>
    </cfRule>
  </conditionalFormatting>
  <conditionalFormatting sqref="E8:M8">
    <cfRule type="cellIs" priority="3" dxfId="3" operator="greaterThan" stopIfTrue="1">
      <formula>Judge2!$E$8</formula>
    </cfRule>
    <cfRule type="cellIs" priority="4" dxfId="7" operator="equal" stopIfTrue="1">
      <formula>""</formula>
    </cfRule>
  </conditionalFormatting>
  <conditionalFormatting sqref="E9:M9">
    <cfRule type="cellIs" priority="5" dxfId="3" operator="greaterThan" stopIfTrue="1">
      <formula>Judge2!$E$9</formula>
    </cfRule>
    <cfRule type="cellIs" priority="6" dxfId="7" operator="equal" stopIfTrue="1">
      <formula>""</formula>
    </cfRule>
  </conditionalFormatting>
  <conditionalFormatting sqref="E10:M10">
    <cfRule type="cellIs" priority="7" dxfId="3" operator="greaterThan" stopIfTrue="1">
      <formula>Judge2!$E$10</formula>
    </cfRule>
    <cfRule type="cellIs" priority="8" dxfId="7" operator="equal" stopIfTrue="1">
      <formula>""</formula>
    </cfRule>
  </conditionalFormatting>
  <conditionalFormatting sqref="E11:M11">
    <cfRule type="cellIs" priority="9" dxfId="3" operator="greaterThan" stopIfTrue="1">
      <formula>Judge2!$E$11</formula>
    </cfRule>
    <cfRule type="cellIs" priority="10" dxfId="7" operator="equal" stopIfTrue="1">
      <formula>""</formula>
    </cfRule>
  </conditionalFormatting>
  <conditionalFormatting sqref="E12:M12">
    <cfRule type="cellIs" priority="11" dxfId="3" operator="greaterThan" stopIfTrue="1">
      <formula>Judge2!$E$12</formula>
    </cfRule>
    <cfRule type="cellIs" priority="12" dxfId="7" operator="equal" stopIfTrue="1">
      <formula>""</formula>
    </cfRule>
  </conditionalFormatting>
  <conditionalFormatting sqref="E13:M13">
    <cfRule type="cellIs" priority="13" dxfId="3" operator="greaterThan" stopIfTrue="1">
      <formula>Judge2!$E$13</formula>
    </cfRule>
    <cfRule type="cellIs" priority="14" dxfId="7" operator="equal" stopIfTrue="1">
      <formula>""</formula>
    </cfRule>
  </conditionalFormatting>
  <conditionalFormatting sqref="E14:M14">
    <cfRule type="cellIs" priority="15" dxfId="3" operator="greaterThan" stopIfTrue="1">
      <formula>Judge2!$E$14</formula>
    </cfRule>
    <cfRule type="cellIs" priority="16" dxfId="7" operator="equal" stopIfTrue="1">
      <formula>""</formula>
    </cfRule>
  </conditionalFormatting>
  <conditionalFormatting sqref="E15:M15">
    <cfRule type="cellIs" priority="17" dxfId="3" operator="lessThan" stopIfTrue="1">
      <formula>Judge2!$E$15</formula>
    </cfRule>
    <cfRule type="cellIs" priority="18" dxfId="3" operator="greaterThan" stopIfTrue="1">
      <formula>0</formula>
    </cfRule>
  </conditionalFormatting>
  <conditionalFormatting sqref="E16:M16">
    <cfRule type="cellIs" priority="19" dxfId="3" operator="lessThan" stopIfTrue="1">
      <formula>Judge2!$E$16</formula>
    </cfRule>
    <cfRule type="cellIs" priority="20" dxfId="3" operator="greaterThan" stopIfTrue="1">
      <formula>0</formula>
    </cfRule>
  </conditionalFormatting>
  <conditionalFormatting sqref="C19:M19">
    <cfRule type="cellIs" priority="21" dxfId="2" operator="equal" stopIfTrue="1">
      <formula>Judge2!$D$21</formula>
    </cfRule>
    <cfRule type="cellIs" priority="22" dxfId="1" operator="equal" stopIfTrue="1">
      <formula>Judge2!$D$22</formula>
    </cfRule>
    <cfRule type="cellIs" priority="23" dxfId="0" operator="equal" stopIfTrue="1">
      <formula>Judge2!$D$23</formula>
    </cfRule>
    <cfRule type="cellIs" priority="24" dxfId="276" operator="equal" stopIfTrue="1">
      <formula>$D$24</formula>
    </cfRule>
    <cfRule type="cellIs" priority="25" dxfId="277" operator="equal" stopIfTrue="1">
      <formula>$D$25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63" sqref="F63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35</v>
      </c>
    </row>
    <row r="6" spans="1:13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7448</v>
      </c>
      <c r="G6" s="1">
        <v>7910</v>
      </c>
      <c r="H6" s="1">
        <v>8200</v>
      </c>
      <c r="I6" s="1">
        <v>8202</v>
      </c>
      <c r="J6" s="1">
        <v>8238</v>
      </c>
      <c r="K6" s="1">
        <v>8253</v>
      </c>
      <c r="L6" s="1">
        <v>8314</v>
      </c>
      <c r="M6" s="1">
        <v>8426</v>
      </c>
    </row>
    <row r="7" spans="1:78" ht="12">
      <c r="A7" s="13">
        <v>11470</v>
      </c>
      <c r="B7" s="13">
        <v>264248</v>
      </c>
      <c r="C7" s="12" t="s">
        <v>14</v>
      </c>
      <c r="D7" s="3" t="s">
        <v>15</v>
      </c>
      <c r="E7" s="3">
        <v>100</v>
      </c>
      <c r="F7" s="9">
        <v>96</v>
      </c>
      <c r="G7" s="9">
        <v>96</v>
      </c>
      <c r="H7" s="9">
        <v>75</v>
      </c>
      <c r="I7" s="9">
        <v>75</v>
      </c>
      <c r="J7" s="9"/>
      <c r="K7" s="9">
        <v>75</v>
      </c>
      <c r="L7" s="9">
        <v>75</v>
      </c>
      <c r="M7" s="9">
        <v>88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11470</v>
      </c>
      <c r="B8" s="13">
        <v>264249</v>
      </c>
      <c r="C8" s="3" t="s">
        <v>14</v>
      </c>
      <c r="D8" s="3" t="s">
        <v>16</v>
      </c>
      <c r="E8" s="3">
        <v>100</v>
      </c>
      <c r="F8" s="9">
        <v>95</v>
      </c>
      <c r="G8" s="9">
        <v>98</v>
      </c>
      <c r="H8" s="9">
        <v>88</v>
      </c>
      <c r="I8" s="9">
        <v>70</v>
      </c>
      <c r="J8" s="9"/>
      <c r="K8" s="9">
        <v>75</v>
      </c>
      <c r="L8" s="9">
        <v>75</v>
      </c>
      <c r="M8" s="9">
        <v>85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11470</v>
      </c>
      <c r="B9" s="13">
        <v>264250</v>
      </c>
      <c r="C9" s="3" t="s">
        <v>14</v>
      </c>
      <c r="D9" s="3" t="s">
        <v>17</v>
      </c>
      <c r="E9" s="3">
        <v>100</v>
      </c>
      <c r="F9" s="9">
        <v>100</v>
      </c>
      <c r="G9" s="9">
        <v>100</v>
      </c>
      <c r="H9" s="9">
        <v>90</v>
      </c>
      <c r="I9" s="9">
        <v>80</v>
      </c>
      <c r="J9" s="9"/>
      <c r="K9" s="9">
        <v>90</v>
      </c>
      <c r="L9" s="9">
        <v>75</v>
      </c>
      <c r="M9" s="9">
        <v>90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3">
        <v>11470</v>
      </c>
      <c r="B10" s="13">
        <v>264251</v>
      </c>
      <c r="C10" s="3" t="s">
        <v>14</v>
      </c>
      <c r="D10" s="3" t="s">
        <v>18</v>
      </c>
      <c r="E10" s="3">
        <v>100</v>
      </c>
      <c r="F10" s="9">
        <v>96</v>
      </c>
      <c r="G10" s="9">
        <v>98</v>
      </c>
      <c r="H10" s="9">
        <v>92</v>
      </c>
      <c r="I10" s="9">
        <v>85</v>
      </c>
      <c r="J10" s="9"/>
      <c r="K10" s="9">
        <v>84</v>
      </c>
      <c r="L10" s="9">
        <v>80</v>
      </c>
      <c r="M10" s="9">
        <v>85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3">
        <v>11470</v>
      </c>
      <c r="B11" s="13">
        <v>264252</v>
      </c>
      <c r="C11" s="3" t="s">
        <v>14</v>
      </c>
      <c r="D11" s="3" t="s">
        <v>19</v>
      </c>
      <c r="E11" s="3">
        <v>200</v>
      </c>
      <c r="F11" s="9">
        <v>198</v>
      </c>
      <c r="G11" s="9">
        <v>196</v>
      </c>
      <c r="H11" s="9">
        <v>160</v>
      </c>
      <c r="I11" s="9">
        <v>150</v>
      </c>
      <c r="J11" s="9"/>
      <c r="K11" s="9">
        <v>150</v>
      </c>
      <c r="L11" s="9">
        <v>150</v>
      </c>
      <c r="M11" s="9">
        <v>150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">
      <c r="A12" s="13">
        <v>11470</v>
      </c>
      <c r="B12" s="13">
        <v>264253</v>
      </c>
      <c r="C12" s="3" t="s">
        <v>14</v>
      </c>
      <c r="D12" s="3" t="s">
        <v>20</v>
      </c>
      <c r="E12" s="3">
        <v>200</v>
      </c>
      <c r="F12" s="9">
        <v>190</v>
      </c>
      <c r="G12" s="9">
        <v>195</v>
      </c>
      <c r="H12" s="9">
        <v>180</v>
      </c>
      <c r="I12" s="9">
        <v>155</v>
      </c>
      <c r="J12" s="9"/>
      <c r="K12" s="9">
        <v>150</v>
      </c>
      <c r="L12" s="9">
        <v>155</v>
      </c>
      <c r="M12" s="9">
        <v>175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">
      <c r="A13" s="13">
        <v>11470</v>
      </c>
      <c r="B13" s="13">
        <v>264254</v>
      </c>
      <c r="C13" s="3" t="s">
        <v>14</v>
      </c>
      <c r="D13" s="3" t="s">
        <v>21</v>
      </c>
      <c r="E13" s="3">
        <v>100</v>
      </c>
      <c r="F13" s="9">
        <v>98</v>
      </c>
      <c r="G13" s="9">
        <v>99</v>
      </c>
      <c r="H13" s="9">
        <v>90</v>
      </c>
      <c r="I13" s="9">
        <v>80</v>
      </c>
      <c r="J13" s="9"/>
      <c r="K13" s="9">
        <v>80</v>
      </c>
      <c r="L13" s="9">
        <v>80</v>
      </c>
      <c r="M13" s="9">
        <v>90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">
      <c r="A14" s="13">
        <v>11470</v>
      </c>
      <c r="B14" s="13">
        <v>264255</v>
      </c>
      <c r="C14" s="3" t="s">
        <v>14</v>
      </c>
      <c r="D14" s="3" t="s">
        <v>22</v>
      </c>
      <c r="E14" s="3">
        <v>100</v>
      </c>
      <c r="F14" s="9">
        <v>100</v>
      </c>
      <c r="G14" s="9">
        <v>100</v>
      </c>
      <c r="H14" s="9">
        <v>100</v>
      </c>
      <c r="I14" s="9">
        <v>100</v>
      </c>
      <c r="J14" s="9"/>
      <c r="K14" s="9">
        <v>100</v>
      </c>
      <c r="L14" s="9">
        <v>100</v>
      </c>
      <c r="M14" s="9">
        <v>100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">
      <c r="A15" s="13">
        <v>11470</v>
      </c>
      <c r="B15" s="13">
        <v>264256</v>
      </c>
      <c r="C15" s="14" t="s">
        <v>23</v>
      </c>
      <c r="D15" s="14" t="s">
        <v>24</v>
      </c>
      <c r="E15" s="14">
        <v>-50</v>
      </c>
      <c r="F15" s="15"/>
      <c r="G15" s="15"/>
      <c r="H15" s="15"/>
      <c r="I15" s="15"/>
      <c r="J15" s="15"/>
      <c r="K15" s="15"/>
      <c r="L15" s="15"/>
      <c r="M15" s="15"/>
      <c r="N15" s="15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">
      <c r="A16" s="13">
        <v>11470</v>
      </c>
      <c r="B16" s="13">
        <v>264257</v>
      </c>
      <c r="C16" s="14" t="s">
        <v>23</v>
      </c>
      <c r="D16" s="14" t="s">
        <v>25</v>
      </c>
      <c r="E16" s="14">
        <v>-10</v>
      </c>
      <c r="F16" s="15"/>
      <c r="G16" s="15"/>
      <c r="H16" s="15"/>
      <c r="I16" s="15"/>
      <c r="J16" s="15"/>
      <c r="K16" s="15"/>
      <c r="L16" s="15"/>
      <c r="M16" s="15"/>
      <c r="N16" s="15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">
      <c r="C18" t="s">
        <v>26</v>
      </c>
      <c r="E18">
        <f>SUMIF($E$6:$E$16,"&gt;0")</f>
        <v>1000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">
      <c r="C19" t="s">
        <v>27</v>
      </c>
      <c r="F19" s="16">
        <f>SUM($F$7:$F$16)</f>
        <v>973</v>
      </c>
      <c r="G19" s="16">
        <f>SUM($G$7:$G$16)</f>
        <v>982</v>
      </c>
      <c r="H19" s="16">
        <f>SUM($H$7:$H$16)</f>
        <v>875</v>
      </c>
      <c r="I19" s="16">
        <f>SUM($I$7:$I$16)</f>
        <v>795</v>
      </c>
      <c r="J19" s="16">
        <f>SUM($J$7:$J$16)</f>
        <v>0</v>
      </c>
      <c r="K19" s="16">
        <f>SUM($K$7:$K$16)</f>
        <v>804</v>
      </c>
      <c r="L19" s="16">
        <f>SUM($L$7:$L$16)</f>
        <v>790</v>
      </c>
      <c r="M19" s="16">
        <f>SUM($M$7:$M$16)</f>
        <v>863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4:78" ht="12">
      <c r="D20" t="s">
        <v>29</v>
      </c>
      <c r="E20" t="s">
        <v>30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M7">
    <cfRule type="cellIs" priority="1" dxfId="3" operator="greaterThan" stopIfTrue="1">
      <formula>Judge3!$E$7</formula>
    </cfRule>
    <cfRule type="cellIs" priority="2" dxfId="7" operator="equal" stopIfTrue="1">
      <formula>""</formula>
    </cfRule>
  </conditionalFormatting>
  <conditionalFormatting sqref="E8:M8">
    <cfRule type="cellIs" priority="3" dxfId="3" operator="greaterThan" stopIfTrue="1">
      <formula>Judge3!$E$8</formula>
    </cfRule>
    <cfRule type="cellIs" priority="4" dxfId="7" operator="equal" stopIfTrue="1">
      <formula>""</formula>
    </cfRule>
  </conditionalFormatting>
  <conditionalFormatting sqref="E9:M9">
    <cfRule type="cellIs" priority="5" dxfId="3" operator="greaterThan" stopIfTrue="1">
      <formula>Judge3!$E$9</formula>
    </cfRule>
    <cfRule type="cellIs" priority="6" dxfId="7" operator="equal" stopIfTrue="1">
      <formula>""</formula>
    </cfRule>
  </conditionalFormatting>
  <conditionalFormatting sqref="E10:M10">
    <cfRule type="cellIs" priority="7" dxfId="3" operator="greaterThan" stopIfTrue="1">
      <formula>Judge3!$E$10</formula>
    </cfRule>
    <cfRule type="cellIs" priority="8" dxfId="7" operator="equal" stopIfTrue="1">
      <formula>""</formula>
    </cfRule>
  </conditionalFormatting>
  <conditionalFormatting sqref="E11:M11">
    <cfRule type="cellIs" priority="9" dxfId="3" operator="greaterThan" stopIfTrue="1">
      <formula>Judge3!$E$11</formula>
    </cfRule>
    <cfRule type="cellIs" priority="10" dxfId="7" operator="equal" stopIfTrue="1">
      <formula>""</formula>
    </cfRule>
  </conditionalFormatting>
  <conditionalFormatting sqref="E12:M12">
    <cfRule type="cellIs" priority="11" dxfId="3" operator="greaterThan" stopIfTrue="1">
      <formula>Judge3!$E$12</formula>
    </cfRule>
    <cfRule type="cellIs" priority="12" dxfId="7" operator="equal" stopIfTrue="1">
      <formula>""</formula>
    </cfRule>
  </conditionalFormatting>
  <conditionalFormatting sqref="E13:M13">
    <cfRule type="cellIs" priority="13" dxfId="3" operator="greaterThan" stopIfTrue="1">
      <formula>Judge3!$E$13</formula>
    </cfRule>
    <cfRule type="cellIs" priority="14" dxfId="7" operator="equal" stopIfTrue="1">
      <formula>""</formula>
    </cfRule>
  </conditionalFormatting>
  <conditionalFormatting sqref="E14:M14">
    <cfRule type="cellIs" priority="15" dxfId="3" operator="greaterThan" stopIfTrue="1">
      <formula>Judge3!$E$14</formula>
    </cfRule>
    <cfRule type="cellIs" priority="16" dxfId="7" operator="equal" stopIfTrue="1">
      <formula>""</formula>
    </cfRule>
  </conditionalFormatting>
  <conditionalFormatting sqref="E15:M15">
    <cfRule type="cellIs" priority="17" dxfId="3" operator="lessThan" stopIfTrue="1">
      <formula>Judge3!$E$15</formula>
    </cfRule>
    <cfRule type="cellIs" priority="18" dxfId="3" operator="greaterThan" stopIfTrue="1">
      <formula>0</formula>
    </cfRule>
  </conditionalFormatting>
  <conditionalFormatting sqref="E16:M16">
    <cfRule type="cellIs" priority="19" dxfId="3" operator="lessThan" stopIfTrue="1">
      <formula>Judge3!$E$16</formula>
    </cfRule>
    <cfRule type="cellIs" priority="20" dxfId="3" operator="greaterThan" stopIfTrue="1">
      <formula>0</formula>
    </cfRule>
  </conditionalFormatting>
  <conditionalFormatting sqref="C19:M19">
    <cfRule type="cellIs" priority="21" dxfId="2" operator="equal" stopIfTrue="1">
      <formula>Judge3!$D$21</formula>
    </cfRule>
    <cfRule type="cellIs" priority="22" dxfId="1" operator="equal" stopIfTrue="1">
      <formula>Judge3!$D$22</formula>
    </cfRule>
    <cfRule type="cellIs" priority="23" dxfId="0" operator="equal" stopIfTrue="1">
      <formula>Judge3!$D$23</formula>
    </cfRule>
    <cfRule type="cellIs" priority="24" dxfId="276" operator="equal" stopIfTrue="1">
      <formula>$D$24</formula>
    </cfRule>
    <cfRule type="cellIs" priority="25" dxfId="277" operator="equal" stopIfTrue="1">
      <formula>$D$25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35</v>
      </c>
    </row>
    <row r="6" spans="1:13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7448</v>
      </c>
      <c r="G6" s="1">
        <v>7910</v>
      </c>
      <c r="H6" s="1">
        <v>8200</v>
      </c>
      <c r="I6" s="1">
        <v>8202</v>
      </c>
      <c r="J6" s="1">
        <v>8238</v>
      </c>
      <c r="K6" s="1">
        <v>8253</v>
      </c>
      <c r="L6" s="1">
        <v>8314</v>
      </c>
      <c r="M6" s="1">
        <v>8426</v>
      </c>
    </row>
    <row r="7" spans="1:78" ht="12">
      <c r="A7" s="13">
        <v>11470</v>
      </c>
      <c r="B7" s="13">
        <v>264248</v>
      </c>
      <c r="C7" s="12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11470</v>
      </c>
      <c r="B8" s="13">
        <v>264249</v>
      </c>
      <c r="C8" s="3" t="s">
        <v>14</v>
      </c>
      <c r="D8" s="3" t="s">
        <v>16</v>
      </c>
      <c r="E8" s="3">
        <v>100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11470</v>
      </c>
      <c r="B9" s="13">
        <v>264250</v>
      </c>
      <c r="C9" s="3" t="s">
        <v>14</v>
      </c>
      <c r="D9" s="3" t="s">
        <v>17</v>
      </c>
      <c r="E9" s="3"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3">
        <v>11470</v>
      </c>
      <c r="B10" s="13">
        <v>264251</v>
      </c>
      <c r="C10" s="3" t="s">
        <v>14</v>
      </c>
      <c r="D10" s="3" t="s">
        <v>18</v>
      </c>
      <c r="E10" s="3">
        <v>100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3">
        <v>11470</v>
      </c>
      <c r="B11" s="13">
        <v>264252</v>
      </c>
      <c r="C11" s="3" t="s">
        <v>14</v>
      </c>
      <c r="D11" s="3" t="s">
        <v>19</v>
      </c>
      <c r="E11" s="3">
        <v>200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">
      <c r="A12" s="13">
        <v>11470</v>
      </c>
      <c r="B12" s="13">
        <v>264253</v>
      </c>
      <c r="C12" s="3" t="s">
        <v>14</v>
      </c>
      <c r="D12" s="3" t="s">
        <v>20</v>
      </c>
      <c r="E12" s="3">
        <v>200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">
      <c r="A13" s="13">
        <v>11470</v>
      </c>
      <c r="B13" s="13">
        <v>264254</v>
      </c>
      <c r="C13" s="3" t="s">
        <v>14</v>
      </c>
      <c r="D13" s="3" t="s">
        <v>21</v>
      </c>
      <c r="E13" s="3">
        <v>100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">
      <c r="A14" s="13">
        <v>11470</v>
      </c>
      <c r="B14" s="13">
        <v>264255</v>
      </c>
      <c r="C14" s="3" t="s">
        <v>14</v>
      </c>
      <c r="D14" s="3" t="s">
        <v>22</v>
      </c>
      <c r="E14" s="3">
        <v>100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">
      <c r="A15" s="13">
        <v>11470</v>
      </c>
      <c r="B15" s="13">
        <v>264256</v>
      </c>
      <c r="C15" s="14" t="s">
        <v>23</v>
      </c>
      <c r="D15" s="14" t="s">
        <v>24</v>
      </c>
      <c r="E15" s="14">
        <v>-50</v>
      </c>
      <c r="F15" s="15"/>
      <c r="G15" s="15"/>
      <c r="H15" s="15"/>
      <c r="I15" s="15"/>
      <c r="J15" s="15"/>
      <c r="K15" s="15"/>
      <c r="L15" s="15"/>
      <c r="M15" s="15"/>
      <c r="N15" s="15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">
      <c r="A16" s="13">
        <v>11470</v>
      </c>
      <c r="B16" s="13">
        <v>264257</v>
      </c>
      <c r="C16" s="14" t="s">
        <v>23</v>
      </c>
      <c r="D16" s="14" t="s">
        <v>25</v>
      </c>
      <c r="E16" s="14">
        <v>-10</v>
      </c>
      <c r="F16" s="15"/>
      <c r="G16" s="15"/>
      <c r="H16" s="15"/>
      <c r="I16" s="15"/>
      <c r="J16" s="15"/>
      <c r="K16" s="15"/>
      <c r="L16" s="15"/>
      <c r="M16" s="15"/>
      <c r="N16" s="15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">
      <c r="C18" t="s">
        <v>26</v>
      </c>
      <c r="E18">
        <f>SUMIF($E$6:$E$16,"&gt;0")</f>
        <v>1000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">
      <c r="C19" t="s">
        <v>27</v>
      </c>
      <c r="F19" s="16">
        <f>SUM($F$7:$F$16)</f>
        <v>0</v>
      </c>
      <c r="G19" s="16">
        <f>SUM($G$7:$G$16)</f>
        <v>0</v>
      </c>
      <c r="H19" s="16">
        <f>SUM($H$7:$H$16)</f>
        <v>0</v>
      </c>
      <c r="I19" s="16">
        <f>SUM($I$7:$I$16)</f>
        <v>0</v>
      </c>
      <c r="J19" s="16">
        <f>SUM($J$7:$J$16)</f>
        <v>0</v>
      </c>
      <c r="K19" s="16">
        <f>SUM($K$7:$K$16)</f>
        <v>0</v>
      </c>
      <c r="L19" s="16">
        <f>SUM($L$7:$L$16)</f>
        <v>0</v>
      </c>
      <c r="M19" s="16">
        <f>SUM($M$7:$M$16)</f>
        <v>0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4:78" ht="12">
      <c r="D20" t="s">
        <v>29</v>
      </c>
      <c r="E20" t="s">
        <v>30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M7">
    <cfRule type="cellIs" priority="1" dxfId="3" operator="greaterThan" stopIfTrue="1">
      <formula>Judge4!$E$7</formula>
    </cfRule>
    <cfRule type="cellIs" priority="2" dxfId="7" operator="equal" stopIfTrue="1">
      <formula>""</formula>
    </cfRule>
  </conditionalFormatting>
  <conditionalFormatting sqref="E8:M8">
    <cfRule type="cellIs" priority="3" dxfId="3" operator="greaterThan" stopIfTrue="1">
      <formula>Judge4!$E$8</formula>
    </cfRule>
    <cfRule type="cellIs" priority="4" dxfId="7" operator="equal" stopIfTrue="1">
      <formula>""</formula>
    </cfRule>
  </conditionalFormatting>
  <conditionalFormatting sqref="E9:M9">
    <cfRule type="cellIs" priority="5" dxfId="3" operator="greaterThan" stopIfTrue="1">
      <formula>Judge4!$E$9</formula>
    </cfRule>
    <cfRule type="cellIs" priority="6" dxfId="7" operator="equal" stopIfTrue="1">
      <formula>""</formula>
    </cfRule>
  </conditionalFormatting>
  <conditionalFormatting sqref="E10:M10">
    <cfRule type="cellIs" priority="7" dxfId="3" operator="greaterThan" stopIfTrue="1">
      <formula>Judge4!$E$10</formula>
    </cfRule>
    <cfRule type="cellIs" priority="8" dxfId="7" operator="equal" stopIfTrue="1">
      <formula>""</formula>
    </cfRule>
  </conditionalFormatting>
  <conditionalFormatting sqref="E11:M11">
    <cfRule type="cellIs" priority="9" dxfId="3" operator="greaterThan" stopIfTrue="1">
      <formula>Judge4!$E$11</formula>
    </cfRule>
    <cfRule type="cellIs" priority="10" dxfId="7" operator="equal" stopIfTrue="1">
      <formula>""</formula>
    </cfRule>
  </conditionalFormatting>
  <conditionalFormatting sqref="E12:M12">
    <cfRule type="cellIs" priority="11" dxfId="3" operator="greaterThan" stopIfTrue="1">
      <formula>Judge4!$E$12</formula>
    </cfRule>
    <cfRule type="cellIs" priority="12" dxfId="7" operator="equal" stopIfTrue="1">
      <formula>""</formula>
    </cfRule>
  </conditionalFormatting>
  <conditionalFormatting sqref="E13:M13">
    <cfRule type="cellIs" priority="13" dxfId="3" operator="greaterThan" stopIfTrue="1">
      <formula>Judge4!$E$13</formula>
    </cfRule>
    <cfRule type="cellIs" priority="14" dxfId="7" operator="equal" stopIfTrue="1">
      <formula>""</formula>
    </cfRule>
  </conditionalFormatting>
  <conditionalFormatting sqref="E14:M14">
    <cfRule type="cellIs" priority="15" dxfId="3" operator="greaterThan" stopIfTrue="1">
      <formula>Judge4!$E$14</formula>
    </cfRule>
    <cfRule type="cellIs" priority="16" dxfId="7" operator="equal" stopIfTrue="1">
      <formula>""</formula>
    </cfRule>
  </conditionalFormatting>
  <conditionalFormatting sqref="E15:M15">
    <cfRule type="cellIs" priority="17" dxfId="3" operator="lessThan" stopIfTrue="1">
      <formula>Judge4!$E$15</formula>
    </cfRule>
    <cfRule type="cellIs" priority="18" dxfId="3" operator="greaterThan" stopIfTrue="1">
      <formula>0</formula>
    </cfRule>
  </conditionalFormatting>
  <conditionalFormatting sqref="E16:M16">
    <cfRule type="cellIs" priority="19" dxfId="3" operator="lessThan" stopIfTrue="1">
      <formula>Judge4!$E$16</formula>
    </cfRule>
    <cfRule type="cellIs" priority="20" dxfId="3" operator="greaterThan" stopIfTrue="1">
      <formula>0</formula>
    </cfRule>
  </conditionalFormatting>
  <conditionalFormatting sqref="C19:M19">
    <cfRule type="cellIs" priority="21" dxfId="2" operator="equal" stopIfTrue="1">
      <formula>Judge4!$D$21</formula>
    </cfRule>
    <cfRule type="cellIs" priority="22" dxfId="1" operator="equal" stopIfTrue="1">
      <formula>Judge4!$D$22</formula>
    </cfRule>
    <cfRule type="cellIs" priority="23" dxfId="0" operator="equal" stopIfTrue="1">
      <formula>Judge4!$D$23</formula>
    </cfRule>
    <cfRule type="cellIs" priority="24" dxfId="276" operator="equal" stopIfTrue="1">
      <formula>$D$24</formula>
    </cfRule>
    <cfRule type="cellIs" priority="25" dxfId="277" operator="equal" stopIfTrue="1">
      <formula>$D$25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35</v>
      </c>
    </row>
    <row r="6" spans="1:13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7448</v>
      </c>
      <c r="G6" s="1">
        <v>7910</v>
      </c>
      <c r="H6" s="1">
        <v>8200</v>
      </c>
      <c r="I6" s="1">
        <v>8202</v>
      </c>
      <c r="J6" s="1">
        <v>8238</v>
      </c>
      <c r="K6" s="1">
        <v>8253</v>
      </c>
      <c r="L6" s="1">
        <v>8314</v>
      </c>
      <c r="M6" s="1">
        <v>8426</v>
      </c>
    </row>
    <row r="7" spans="1:78" ht="12">
      <c r="A7" s="13">
        <v>11470</v>
      </c>
      <c r="B7" s="13">
        <v>264248</v>
      </c>
      <c r="C7" s="12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11470</v>
      </c>
      <c r="B8" s="13">
        <v>264249</v>
      </c>
      <c r="C8" s="3" t="s">
        <v>14</v>
      </c>
      <c r="D8" s="3" t="s">
        <v>16</v>
      </c>
      <c r="E8" s="3">
        <v>100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11470</v>
      </c>
      <c r="B9" s="13">
        <v>264250</v>
      </c>
      <c r="C9" s="3" t="s">
        <v>14</v>
      </c>
      <c r="D9" s="3" t="s">
        <v>17</v>
      </c>
      <c r="E9" s="3"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3">
        <v>11470</v>
      </c>
      <c r="B10" s="13">
        <v>264251</v>
      </c>
      <c r="C10" s="3" t="s">
        <v>14</v>
      </c>
      <c r="D10" s="3" t="s">
        <v>18</v>
      </c>
      <c r="E10" s="3">
        <v>100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3">
        <v>11470</v>
      </c>
      <c r="B11" s="13">
        <v>264252</v>
      </c>
      <c r="C11" s="3" t="s">
        <v>14</v>
      </c>
      <c r="D11" s="3" t="s">
        <v>19</v>
      </c>
      <c r="E11" s="3">
        <v>200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">
      <c r="A12" s="13">
        <v>11470</v>
      </c>
      <c r="B12" s="13">
        <v>264253</v>
      </c>
      <c r="C12" s="3" t="s">
        <v>14</v>
      </c>
      <c r="D12" s="3" t="s">
        <v>20</v>
      </c>
      <c r="E12" s="3">
        <v>200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">
      <c r="A13" s="13">
        <v>11470</v>
      </c>
      <c r="B13" s="13">
        <v>264254</v>
      </c>
      <c r="C13" s="3" t="s">
        <v>14</v>
      </c>
      <c r="D13" s="3" t="s">
        <v>21</v>
      </c>
      <c r="E13" s="3">
        <v>100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">
      <c r="A14" s="13">
        <v>11470</v>
      </c>
      <c r="B14" s="13">
        <v>264255</v>
      </c>
      <c r="C14" s="3" t="s">
        <v>14</v>
      </c>
      <c r="D14" s="3" t="s">
        <v>22</v>
      </c>
      <c r="E14" s="3">
        <v>100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">
      <c r="A15" s="13">
        <v>11470</v>
      </c>
      <c r="B15" s="13">
        <v>264256</v>
      </c>
      <c r="C15" s="14" t="s">
        <v>23</v>
      </c>
      <c r="D15" s="14" t="s">
        <v>24</v>
      </c>
      <c r="E15" s="14">
        <v>-50</v>
      </c>
      <c r="F15" s="15"/>
      <c r="G15" s="15"/>
      <c r="H15" s="15"/>
      <c r="I15" s="15"/>
      <c r="J15" s="15"/>
      <c r="K15" s="15"/>
      <c r="L15" s="15"/>
      <c r="M15" s="15"/>
      <c r="N15" s="15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">
      <c r="A16" s="13">
        <v>11470</v>
      </c>
      <c r="B16" s="13">
        <v>264257</v>
      </c>
      <c r="C16" s="14" t="s">
        <v>23</v>
      </c>
      <c r="D16" s="14" t="s">
        <v>25</v>
      </c>
      <c r="E16" s="14">
        <v>-10</v>
      </c>
      <c r="F16" s="15"/>
      <c r="G16" s="15"/>
      <c r="H16" s="15"/>
      <c r="I16" s="15"/>
      <c r="J16" s="15"/>
      <c r="K16" s="15"/>
      <c r="L16" s="15"/>
      <c r="M16" s="15"/>
      <c r="N16" s="15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">
      <c r="C18" t="s">
        <v>26</v>
      </c>
      <c r="E18">
        <f>SUMIF($E$6:$E$16,"&gt;0")</f>
        <v>1000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">
      <c r="C19" t="s">
        <v>27</v>
      </c>
      <c r="F19" s="16">
        <f>SUM($F$7:$F$16)</f>
        <v>0</v>
      </c>
      <c r="G19" s="16">
        <f>SUM($G$7:$G$16)</f>
        <v>0</v>
      </c>
      <c r="H19" s="16">
        <f>SUM($H$7:$H$16)</f>
        <v>0</v>
      </c>
      <c r="I19" s="16">
        <f>SUM($I$7:$I$16)</f>
        <v>0</v>
      </c>
      <c r="J19" s="16">
        <f>SUM($J$7:$J$16)</f>
        <v>0</v>
      </c>
      <c r="K19" s="16">
        <f>SUM($K$7:$K$16)</f>
        <v>0</v>
      </c>
      <c r="L19" s="16">
        <f>SUM($L$7:$L$16)</f>
        <v>0</v>
      </c>
      <c r="M19" s="16">
        <f>SUM($M$7:$M$16)</f>
        <v>0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4:78" ht="12">
      <c r="D20" t="s">
        <v>29</v>
      </c>
      <c r="E20" t="s">
        <v>30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M7">
    <cfRule type="cellIs" priority="1" dxfId="3" operator="greaterThan" stopIfTrue="1">
      <formula>Judge5!$E$7</formula>
    </cfRule>
    <cfRule type="cellIs" priority="2" dxfId="7" operator="equal" stopIfTrue="1">
      <formula>""</formula>
    </cfRule>
  </conditionalFormatting>
  <conditionalFormatting sqref="E8:M8">
    <cfRule type="cellIs" priority="3" dxfId="3" operator="greaterThan" stopIfTrue="1">
      <formula>Judge5!$E$8</formula>
    </cfRule>
    <cfRule type="cellIs" priority="4" dxfId="7" operator="equal" stopIfTrue="1">
      <formula>""</formula>
    </cfRule>
  </conditionalFormatting>
  <conditionalFormatting sqref="E9:M9">
    <cfRule type="cellIs" priority="5" dxfId="3" operator="greaterThan" stopIfTrue="1">
      <formula>Judge5!$E$9</formula>
    </cfRule>
    <cfRule type="cellIs" priority="6" dxfId="7" operator="equal" stopIfTrue="1">
      <formula>""</formula>
    </cfRule>
  </conditionalFormatting>
  <conditionalFormatting sqref="E10:M10">
    <cfRule type="cellIs" priority="7" dxfId="3" operator="greaterThan" stopIfTrue="1">
      <formula>Judge5!$E$10</formula>
    </cfRule>
    <cfRule type="cellIs" priority="8" dxfId="7" operator="equal" stopIfTrue="1">
      <formula>""</formula>
    </cfRule>
  </conditionalFormatting>
  <conditionalFormatting sqref="E11:M11">
    <cfRule type="cellIs" priority="9" dxfId="3" operator="greaterThan" stopIfTrue="1">
      <formula>Judge5!$E$11</formula>
    </cfRule>
    <cfRule type="cellIs" priority="10" dxfId="7" operator="equal" stopIfTrue="1">
      <formula>""</formula>
    </cfRule>
  </conditionalFormatting>
  <conditionalFormatting sqref="E12:M12">
    <cfRule type="cellIs" priority="11" dxfId="3" operator="greaterThan" stopIfTrue="1">
      <formula>Judge5!$E$12</formula>
    </cfRule>
    <cfRule type="cellIs" priority="12" dxfId="7" operator="equal" stopIfTrue="1">
      <formula>""</formula>
    </cfRule>
  </conditionalFormatting>
  <conditionalFormatting sqref="E13:M13">
    <cfRule type="cellIs" priority="13" dxfId="3" operator="greaterThan" stopIfTrue="1">
      <formula>Judge5!$E$13</formula>
    </cfRule>
    <cfRule type="cellIs" priority="14" dxfId="7" operator="equal" stopIfTrue="1">
      <formula>""</formula>
    </cfRule>
  </conditionalFormatting>
  <conditionalFormatting sqref="E14:M14">
    <cfRule type="cellIs" priority="15" dxfId="3" operator="greaterThan" stopIfTrue="1">
      <formula>Judge5!$E$14</formula>
    </cfRule>
    <cfRule type="cellIs" priority="16" dxfId="7" operator="equal" stopIfTrue="1">
      <formula>""</formula>
    </cfRule>
  </conditionalFormatting>
  <conditionalFormatting sqref="E15:M15">
    <cfRule type="cellIs" priority="17" dxfId="3" operator="lessThan" stopIfTrue="1">
      <formula>Judge5!$E$15</formula>
    </cfRule>
    <cfRule type="cellIs" priority="18" dxfId="3" operator="greaterThan" stopIfTrue="1">
      <formula>0</formula>
    </cfRule>
  </conditionalFormatting>
  <conditionalFormatting sqref="E16:M16">
    <cfRule type="cellIs" priority="19" dxfId="3" operator="lessThan" stopIfTrue="1">
      <formula>Judge5!$E$16</formula>
    </cfRule>
    <cfRule type="cellIs" priority="20" dxfId="3" operator="greaterThan" stopIfTrue="1">
      <formula>0</formula>
    </cfRule>
  </conditionalFormatting>
  <conditionalFormatting sqref="C19:M19">
    <cfRule type="cellIs" priority="21" dxfId="2" operator="equal" stopIfTrue="1">
      <formula>Judge5!$D$21</formula>
    </cfRule>
    <cfRule type="cellIs" priority="22" dxfId="1" operator="equal" stopIfTrue="1">
      <formula>Judge5!$D$22</formula>
    </cfRule>
    <cfRule type="cellIs" priority="23" dxfId="0" operator="equal" stopIfTrue="1">
      <formula>Judge5!$D$23</formula>
    </cfRule>
    <cfRule type="cellIs" priority="24" dxfId="276" operator="equal" stopIfTrue="1">
      <formula>$D$24</formula>
    </cfRule>
    <cfRule type="cellIs" priority="25" dxfId="277" operator="equal" stopIfTrue="1">
      <formula>$D$25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35</v>
      </c>
    </row>
    <row r="6" spans="1:13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7448</v>
      </c>
      <c r="G6" s="1">
        <v>7910</v>
      </c>
      <c r="H6" s="1">
        <v>8200</v>
      </c>
      <c r="I6" s="1">
        <v>8202</v>
      </c>
      <c r="J6" s="1">
        <v>8238</v>
      </c>
      <c r="K6" s="1">
        <v>8253</v>
      </c>
      <c r="L6" s="1">
        <v>8314</v>
      </c>
      <c r="M6" s="1">
        <v>8426</v>
      </c>
    </row>
    <row r="7" spans="1:78" ht="12">
      <c r="A7" s="13">
        <v>11470</v>
      </c>
      <c r="B7" s="13">
        <v>264248</v>
      </c>
      <c r="C7" s="12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11470</v>
      </c>
      <c r="B8" s="13">
        <v>264249</v>
      </c>
      <c r="C8" s="3" t="s">
        <v>14</v>
      </c>
      <c r="D8" s="3" t="s">
        <v>16</v>
      </c>
      <c r="E8" s="3">
        <v>100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11470</v>
      </c>
      <c r="B9" s="13">
        <v>264250</v>
      </c>
      <c r="C9" s="3" t="s">
        <v>14</v>
      </c>
      <c r="D9" s="3" t="s">
        <v>17</v>
      </c>
      <c r="E9" s="3"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3">
        <v>11470</v>
      </c>
      <c r="B10" s="13">
        <v>264251</v>
      </c>
      <c r="C10" s="3" t="s">
        <v>14</v>
      </c>
      <c r="D10" s="3" t="s">
        <v>18</v>
      </c>
      <c r="E10" s="3">
        <v>100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3">
        <v>11470</v>
      </c>
      <c r="B11" s="13">
        <v>264252</v>
      </c>
      <c r="C11" s="3" t="s">
        <v>14</v>
      </c>
      <c r="D11" s="3" t="s">
        <v>19</v>
      </c>
      <c r="E11" s="3">
        <v>200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">
      <c r="A12" s="13">
        <v>11470</v>
      </c>
      <c r="B12" s="13">
        <v>264253</v>
      </c>
      <c r="C12" s="3" t="s">
        <v>14</v>
      </c>
      <c r="D12" s="3" t="s">
        <v>20</v>
      </c>
      <c r="E12" s="3">
        <v>200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">
      <c r="A13" s="13">
        <v>11470</v>
      </c>
      <c r="B13" s="13">
        <v>264254</v>
      </c>
      <c r="C13" s="3" t="s">
        <v>14</v>
      </c>
      <c r="D13" s="3" t="s">
        <v>21</v>
      </c>
      <c r="E13" s="3">
        <v>100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">
      <c r="A14" s="13">
        <v>11470</v>
      </c>
      <c r="B14" s="13">
        <v>264255</v>
      </c>
      <c r="C14" s="3" t="s">
        <v>14</v>
      </c>
      <c r="D14" s="3" t="s">
        <v>22</v>
      </c>
      <c r="E14" s="3">
        <v>100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">
      <c r="A15" s="13">
        <v>11470</v>
      </c>
      <c r="B15" s="13">
        <v>264256</v>
      </c>
      <c r="C15" s="14" t="s">
        <v>23</v>
      </c>
      <c r="D15" s="14" t="s">
        <v>24</v>
      </c>
      <c r="E15" s="14">
        <v>-50</v>
      </c>
      <c r="F15" s="15"/>
      <c r="G15" s="15"/>
      <c r="H15" s="15"/>
      <c r="I15" s="15"/>
      <c r="J15" s="15"/>
      <c r="K15" s="15"/>
      <c r="L15" s="15"/>
      <c r="M15" s="15"/>
      <c r="N15" s="15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">
      <c r="A16" s="13">
        <v>11470</v>
      </c>
      <c r="B16" s="13">
        <v>264257</v>
      </c>
      <c r="C16" s="14" t="s">
        <v>23</v>
      </c>
      <c r="D16" s="14" t="s">
        <v>25</v>
      </c>
      <c r="E16" s="14">
        <v>-10</v>
      </c>
      <c r="F16" s="15"/>
      <c r="G16" s="15"/>
      <c r="H16" s="15"/>
      <c r="I16" s="15"/>
      <c r="J16" s="15"/>
      <c r="K16" s="15"/>
      <c r="L16" s="15"/>
      <c r="M16" s="15"/>
      <c r="N16" s="15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">
      <c r="C18" t="s">
        <v>26</v>
      </c>
      <c r="E18">
        <f>SUMIF($E$6:$E$16,"&gt;0")</f>
        <v>1000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">
      <c r="C19" t="s">
        <v>27</v>
      </c>
      <c r="F19" s="16">
        <f>SUM($F$7:$F$16)</f>
        <v>0</v>
      </c>
      <c r="G19" s="16">
        <f>SUM($G$7:$G$16)</f>
        <v>0</v>
      </c>
      <c r="H19" s="16">
        <f>SUM($H$7:$H$16)</f>
        <v>0</v>
      </c>
      <c r="I19" s="16">
        <f>SUM($I$7:$I$16)</f>
        <v>0</v>
      </c>
      <c r="J19" s="16">
        <f>SUM($J$7:$J$16)</f>
        <v>0</v>
      </c>
      <c r="K19" s="16">
        <f>SUM($K$7:$K$16)</f>
        <v>0</v>
      </c>
      <c r="L19" s="16">
        <f>SUM($L$7:$L$16)</f>
        <v>0</v>
      </c>
      <c r="M19" s="16">
        <f>SUM($M$7:$M$16)</f>
        <v>0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4:78" ht="12">
      <c r="D20" t="s">
        <v>29</v>
      </c>
      <c r="E20" t="s">
        <v>30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M7">
    <cfRule type="cellIs" priority="1" dxfId="3" operator="greaterThan" stopIfTrue="1">
      <formula>Judge6!$E$7</formula>
    </cfRule>
    <cfRule type="cellIs" priority="2" dxfId="7" operator="equal" stopIfTrue="1">
      <formula>""</formula>
    </cfRule>
  </conditionalFormatting>
  <conditionalFormatting sqref="E8:M8">
    <cfRule type="cellIs" priority="3" dxfId="3" operator="greaterThan" stopIfTrue="1">
      <formula>Judge6!$E$8</formula>
    </cfRule>
    <cfRule type="cellIs" priority="4" dxfId="7" operator="equal" stopIfTrue="1">
      <formula>""</formula>
    </cfRule>
  </conditionalFormatting>
  <conditionalFormatting sqref="E9:M9">
    <cfRule type="cellIs" priority="5" dxfId="3" operator="greaterThan" stopIfTrue="1">
      <formula>Judge6!$E$9</formula>
    </cfRule>
    <cfRule type="cellIs" priority="6" dxfId="7" operator="equal" stopIfTrue="1">
      <formula>""</formula>
    </cfRule>
  </conditionalFormatting>
  <conditionalFormatting sqref="E10:M10">
    <cfRule type="cellIs" priority="7" dxfId="3" operator="greaterThan" stopIfTrue="1">
      <formula>Judge6!$E$10</formula>
    </cfRule>
    <cfRule type="cellIs" priority="8" dxfId="7" operator="equal" stopIfTrue="1">
      <formula>""</formula>
    </cfRule>
  </conditionalFormatting>
  <conditionalFormatting sqref="E11:M11">
    <cfRule type="cellIs" priority="9" dxfId="3" operator="greaterThan" stopIfTrue="1">
      <formula>Judge6!$E$11</formula>
    </cfRule>
    <cfRule type="cellIs" priority="10" dxfId="7" operator="equal" stopIfTrue="1">
      <formula>""</formula>
    </cfRule>
  </conditionalFormatting>
  <conditionalFormatting sqref="E12:M12">
    <cfRule type="cellIs" priority="11" dxfId="3" operator="greaterThan" stopIfTrue="1">
      <formula>Judge6!$E$12</formula>
    </cfRule>
    <cfRule type="cellIs" priority="12" dxfId="7" operator="equal" stopIfTrue="1">
      <formula>""</formula>
    </cfRule>
  </conditionalFormatting>
  <conditionalFormatting sqref="E13:M13">
    <cfRule type="cellIs" priority="13" dxfId="3" operator="greaterThan" stopIfTrue="1">
      <formula>Judge6!$E$13</formula>
    </cfRule>
    <cfRule type="cellIs" priority="14" dxfId="7" operator="equal" stopIfTrue="1">
      <formula>""</formula>
    </cfRule>
  </conditionalFormatting>
  <conditionalFormatting sqref="E14:M14">
    <cfRule type="cellIs" priority="15" dxfId="3" operator="greaterThan" stopIfTrue="1">
      <formula>Judge6!$E$14</formula>
    </cfRule>
    <cfRule type="cellIs" priority="16" dxfId="7" operator="equal" stopIfTrue="1">
      <formula>""</formula>
    </cfRule>
  </conditionalFormatting>
  <conditionalFormatting sqref="E15:M15">
    <cfRule type="cellIs" priority="17" dxfId="3" operator="lessThan" stopIfTrue="1">
      <formula>Judge6!$E$15</formula>
    </cfRule>
    <cfRule type="cellIs" priority="18" dxfId="3" operator="greaterThan" stopIfTrue="1">
      <formula>0</formula>
    </cfRule>
  </conditionalFormatting>
  <conditionalFormatting sqref="E16:M16">
    <cfRule type="cellIs" priority="19" dxfId="3" operator="lessThan" stopIfTrue="1">
      <formula>Judge6!$E$16</formula>
    </cfRule>
    <cfRule type="cellIs" priority="20" dxfId="3" operator="greaterThan" stopIfTrue="1">
      <formula>0</formula>
    </cfRule>
  </conditionalFormatting>
  <conditionalFormatting sqref="C19:M19">
    <cfRule type="cellIs" priority="21" dxfId="2" operator="equal" stopIfTrue="1">
      <formula>Judge6!$D$21</formula>
    </cfRule>
    <cfRule type="cellIs" priority="22" dxfId="1" operator="equal" stopIfTrue="1">
      <formula>Judge6!$D$22</formula>
    </cfRule>
    <cfRule type="cellIs" priority="23" dxfId="0" operator="equal" stopIfTrue="1">
      <formula>Judge6!$D$23</formula>
    </cfRule>
    <cfRule type="cellIs" priority="24" dxfId="276" operator="equal" stopIfTrue="1">
      <formula>$D$24</formula>
    </cfRule>
    <cfRule type="cellIs" priority="25" dxfId="277" operator="equal" stopIfTrue="1">
      <formula>$D$25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35</v>
      </c>
    </row>
    <row r="6" spans="1:13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7448</v>
      </c>
      <c r="G6" s="1">
        <v>7910</v>
      </c>
      <c r="H6" s="1">
        <v>8200</v>
      </c>
      <c r="I6" s="1">
        <v>8202</v>
      </c>
      <c r="J6" s="1">
        <v>8238</v>
      </c>
      <c r="K6" s="1">
        <v>8253</v>
      </c>
      <c r="L6" s="1">
        <v>8314</v>
      </c>
      <c r="M6" s="1">
        <v>8426</v>
      </c>
    </row>
    <row r="7" spans="1:78" ht="12">
      <c r="A7" s="13">
        <v>11470</v>
      </c>
      <c r="B7" s="13">
        <v>264248</v>
      </c>
      <c r="C7" s="12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11470</v>
      </c>
      <c r="B8" s="13">
        <v>264249</v>
      </c>
      <c r="C8" s="3" t="s">
        <v>14</v>
      </c>
      <c r="D8" s="3" t="s">
        <v>16</v>
      </c>
      <c r="E8" s="3">
        <v>100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11470</v>
      </c>
      <c r="B9" s="13">
        <v>264250</v>
      </c>
      <c r="C9" s="3" t="s">
        <v>14</v>
      </c>
      <c r="D9" s="3" t="s">
        <v>17</v>
      </c>
      <c r="E9" s="3"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3">
        <v>11470</v>
      </c>
      <c r="B10" s="13">
        <v>264251</v>
      </c>
      <c r="C10" s="3" t="s">
        <v>14</v>
      </c>
      <c r="D10" s="3" t="s">
        <v>18</v>
      </c>
      <c r="E10" s="3">
        <v>100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3">
        <v>11470</v>
      </c>
      <c r="B11" s="13">
        <v>264252</v>
      </c>
      <c r="C11" s="3" t="s">
        <v>14</v>
      </c>
      <c r="D11" s="3" t="s">
        <v>19</v>
      </c>
      <c r="E11" s="3">
        <v>200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">
      <c r="A12" s="13">
        <v>11470</v>
      </c>
      <c r="B12" s="13">
        <v>264253</v>
      </c>
      <c r="C12" s="3" t="s">
        <v>14</v>
      </c>
      <c r="D12" s="3" t="s">
        <v>20</v>
      </c>
      <c r="E12" s="3">
        <v>200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">
      <c r="A13" s="13">
        <v>11470</v>
      </c>
      <c r="B13" s="13">
        <v>264254</v>
      </c>
      <c r="C13" s="3" t="s">
        <v>14</v>
      </c>
      <c r="D13" s="3" t="s">
        <v>21</v>
      </c>
      <c r="E13" s="3">
        <v>100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">
      <c r="A14" s="13">
        <v>11470</v>
      </c>
      <c r="B14" s="13">
        <v>264255</v>
      </c>
      <c r="C14" s="3" t="s">
        <v>14</v>
      </c>
      <c r="D14" s="3" t="s">
        <v>22</v>
      </c>
      <c r="E14" s="3">
        <v>100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">
      <c r="A15" s="13">
        <v>11470</v>
      </c>
      <c r="B15" s="13">
        <v>264256</v>
      </c>
      <c r="C15" s="14" t="s">
        <v>23</v>
      </c>
      <c r="D15" s="14" t="s">
        <v>24</v>
      </c>
      <c r="E15" s="14">
        <v>-50</v>
      </c>
      <c r="F15" s="15"/>
      <c r="G15" s="15"/>
      <c r="H15" s="15"/>
      <c r="I15" s="15"/>
      <c r="J15" s="15"/>
      <c r="K15" s="15"/>
      <c r="L15" s="15"/>
      <c r="M15" s="15"/>
      <c r="N15" s="15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">
      <c r="A16" s="13">
        <v>11470</v>
      </c>
      <c r="B16" s="13">
        <v>264257</v>
      </c>
      <c r="C16" s="14" t="s">
        <v>23</v>
      </c>
      <c r="D16" s="14" t="s">
        <v>25</v>
      </c>
      <c r="E16" s="14">
        <v>-10</v>
      </c>
      <c r="F16" s="15"/>
      <c r="G16" s="15"/>
      <c r="H16" s="15"/>
      <c r="I16" s="15"/>
      <c r="J16" s="15"/>
      <c r="K16" s="15"/>
      <c r="L16" s="15"/>
      <c r="M16" s="15"/>
      <c r="N16" s="15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">
      <c r="C18" t="s">
        <v>26</v>
      </c>
      <c r="E18">
        <f>SUMIF($E$6:$E$16,"&gt;0")</f>
        <v>1000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">
      <c r="C19" t="s">
        <v>27</v>
      </c>
      <c r="F19" s="16">
        <f>SUM($F$7:$F$16)</f>
        <v>0</v>
      </c>
      <c r="G19" s="16">
        <f>SUM($G$7:$G$16)</f>
        <v>0</v>
      </c>
      <c r="H19" s="16">
        <f>SUM($H$7:$H$16)</f>
        <v>0</v>
      </c>
      <c r="I19" s="16">
        <f>SUM($I$7:$I$16)</f>
        <v>0</v>
      </c>
      <c r="J19" s="16">
        <f>SUM($J$7:$J$16)</f>
        <v>0</v>
      </c>
      <c r="K19" s="16">
        <f>SUM($K$7:$K$16)</f>
        <v>0</v>
      </c>
      <c r="L19" s="16">
        <f>SUM($L$7:$L$16)</f>
        <v>0</v>
      </c>
      <c r="M19" s="16">
        <f>SUM($M$7:$M$16)</f>
        <v>0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4:78" ht="12">
      <c r="D20" t="s">
        <v>29</v>
      </c>
      <c r="E20" t="s">
        <v>30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M7">
    <cfRule type="cellIs" priority="1" dxfId="3" operator="greaterThan" stopIfTrue="1">
      <formula>Judge7!$E$7</formula>
    </cfRule>
    <cfRule type="cellIs" priority="2" dxfId="7" operator="equal" stopIfTrue="1">
      <formula>""</formula>
    </cfRule>
  </conditionalFormatting>
  <conditionalFormatting sqref="E8:M8">
    <cfRule type="cellIs" priority="3" dxfId="3" operator="greaterThan" stopIfTrue="1">
      <formula>Judge7!$E$8</formula>
    </cfRule>
    <cfRule type="cellIs" priority="4" dxfId="7" operator="equal" stopIfTrue="1">
      <formula>""</formula>
    </cfRule>
  </conditionalFormatting>
  <conditionalFormatting sqref="E9:M9">
    <cfRule type="cellIs" priority="5" dxfId="3" operator="greaterThan" stopIfTrue="1">
      <formula>Judge7!$E$9</formula>
    </cfRule>
    <cfRule type="cellIs" priority="6" dxfId="7" operator="equal" stopIfTrue="1">
      <formula>""</formula>
    </cfRule>
  </conditionalFormatting>
  <conditionalFormatting sqref="E10:M10">
    <cfRule type="cellIs" priority="7" dxfId="3" operator="greaterThan" stopIfTrue="1">
      <formula>Judge7!$E$10</formula>
    </cfRule>
    <cfRule type="cellIs" priority="8" dxfId="7" operator="equal" stopIfTrue="1">
      <formula>""</formula>
    </cfRule>
  </conditionalFormatting>
  <conditionalFormatting sqref="E11:M11">
    <cfRule type="cellIs" priority="9" dxfId="3" operator="greaterThan" stopIfTrue="1">
      <formula>Judge7!$E$11</formula>
    </cfRule>
    <cfRule type="cellIs" priority="10" dxfId="7" operator="equal" stopIfTrue="1">
      <formula>""</formula>
    </cfRule>
  </conditionalFormatting>
  <conditionalFormatting sqref="E12:M12">
    <cfRule type="cellIs" priority="11" dxfId="3" operator="greaterThan" stopIfTrue="1">
      <formula>Judge7!$E$12</formula>
    </cfRule>
    <cfRule type="cellIs" priority="12" dxfId="7" operator="equal" stopIfTrue="1">
      <formula>""</formula>
    </cfRule>
  </conditionalFormatting>
  <conditionalFormatting sqref="E13:M13">
    <cfRule type="cellIs" priority="13" dxfId="3" operator="greaterThan" stopIfTrue="1">
      <formula>Judge7!$E$13</formula>
    </cfRule>
    <cfRule type="cellIs" priority="14" dxfId="7" operator="equal" stopIfTrue="1">
      <formula>""</formula>
    </cfRule>
  </conditionalFormatting>
  <conditionalFormatting sqref="E14:M14">
    <cfRule type="cellIs" priority="15" dxfId="3" operator="greaterThan" stopIfTrue="1">
      <formula>Judge7!$E$14</formula>
    </cfRule>
    <cfRule type="cellIs" priority="16" dxfId="7" operator="equal" stopIfTrue="1">
      <formula>""</formula>
    </cfRule>
  </conditionalFormatting>
  <conditionalFormatting sqref="E15:M15">
    <cfRule type="cellIs" priority="17" dxfId="3" operator="lessThan" stopIfTrue="1">
      <formula>Judge7!$E$15</formula>
    </cfRule>
    <cfRule type="cellIs" priority="18" dxfId="3" operator="greaterThan" stopIfTrue="1">
      <formula>0</formula>
    </cfRule>
  </conditionalFormatting>
  <conditionalFormatting sqref="E16:M16">
    <cfRule type="cellIs" priority="19" dxfId="3" operator="lessThan" stopIfTrue="1">
      <formula>Judge7!$E$16</formula>
    </cfRule>
    <cfRule type="cellIs" priority="20" dxfId="3" operator="greaterThan" stopIfTrue="1">
      <formula>0</formula>
    </cfRule>
  </conditionalFormatting>
  <conditionalFormatting sqref="C19:M19">
    <cfRule type="cellIs" priority="21" dxfId="2" operator="equal" stopIfTrue="1">
      <formula>Judge7!$D$21</formula>
    </cfRule>
    <cfRule type="cellIs" priority="22" dxfId="1" operator="equal" stopIfTrue="1">
      <formula>Judge7!$D$22</formula>
    </cfRule>
    <cfRule type="cellIs" priority="23" dxfId="0" operator="equal" stopIfTrue="1">
      <formula>Judge7!$D$23</formula>
    </cfRule>
    <cfRule type="cellIs" priority="24" dxfId="276" operator="equal" stopIfTrue="1">
      <formula>$D$24</formula>
    </cfRule>
    <cfRule type="cellIs" priority="25" dxfId="277" operator="equal" stopIfTrue="1">
      <formula>$D$25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35</v>
      </c>
    </row>
    <row r="6" spans="1:13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7448</v>
      </c>
      <c r="G6" s="1">
        <v>7910</v>
      </c>
      <c r="H6" s="1">
        <v>8200</v>
      </c>
      <c r="I6" s="1">
        <v>8202</v>
      </c>
      <c r="J6" s="1">
        <v>8238</v>
      </c>
      <c r="K6" s="1">
        <v>8253</v>
      </c>
      <c r="L6" s="1">
        <v>8314</v>
      </c>
      <c r="M6" s="1">
        <v>8426</v>
      </c>
    </row>
    <row r="7" spans="1:78" ht="12">
      <c r="A7" s="13">
        <v>11470</v>
      </c>
      <c r="B7" s="13">
        <v>264248</v>
      </c>
      <c r="C7" s="12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11470</v>
      </c>
      <c r="B8" s="13">
        <v>264249</v>
      </c>
      <c r="C8" s="3" t="s">
        <v>14</v>
      </c>
      <c r="D8" s="3" t="s">
        <v>16</v>
      </c>
      <c r="E8" s="3">
        <v>100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11470</v>
      </c>
      <c r="B9" s="13">
        <v>264250</v>
      </c>
      <c r="C9" s="3" t="s">
        <v>14</v>
      </c>
      <c r="D9" s="3" t="s">
        <v>17</v>
      </c>
      <c r="E9" s="3"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3">
        <v>11470</v>
      </c>
      <c r="B10" s="13">
        <v>264251</v>
      </c>
      <c r="C10" s="3" t="s">
        <v>14</v>
      </c>
      <c r="D10" s="3" t="s">
        <v>18</v>
      </c>
      <c r="E10" s="3">
        <v>100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3">
        <v>11470</v>
      </c>
      <c r="B11" s="13">
        <v>264252</v>
      </c>
      <c r="C11" s="3" t="s">
        <v>14</v>
      </c>
      <c r="D11" s="3" t="s">
        <v>19</v>
      </c>
      <c r="E11" s="3">
        <v>200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">
      <c r="A12" s="13">
        <v>11470</v>
      </c>
      <c r="B12" s="13">
        <v>264253</v>
      </c>
      <c r="C12" s="3" t="s">
        <v>14</v>
      </c>
      <c r="D12" s="3" t="s">
        <v>20</v>
      </c>
      <c r="E12" s="3">
        <v>200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">
      <c r="A13" s="13">
        <v>11470</v>
      </c>
      <c r="B13" s="13">
        <v>264254</v>
      </c>
      <c r="C13" s="3" t="s">
        <v>14</v>
      </c>
      <c r="D13" s="3" t="s">
        <v>21</v>
      </c>
      <c r="E13" s="3">
        <v>100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">
      <c r="A14" s="13">
        <v>11470</v>
      </c>
      <c r="B14" s="13">
        <v>264255</v>
      </c>
      <c r="C14" s="3" t="s">
        <v>14</v>
      </c>
      <c r="D14" s="3" t="s">
        <v>22</v>
      </c>
      <c r="E14" s="3">
        <v>100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">
      <c r="A15" s="13">
        <v>11470</v>
      </c>
      <c r="B15" s="13">
        <v>264256</v>
      </c>
      <c r="C15" s="14" t="s">
        <v>23</v>
      </c>
      <c r="D15" s="14" t="s">
        <v>24</v>
      </c>
      <c r="E15" s="14">
        <v>-50</v>
      </c>
      <c r="F15" s="15"/>
      <c r="G15" s="15"/>
      <c r="H15" s="15"/>
      <c r="I15" s="15"/>
      <c r="J15" s="15"/>
      <c r="K15" s="15"/>
      <c r="L15" s="15"/>
      <c r="M15" s="15"/>
      <c r="N15" s="15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">
      <c r="A16" s="13">
        <v>11470</v>
      </c>
      <c r="B16" s="13">
        <v>264257</v>
      </c>
      <c r="C16" s="14" t="s">
        <v>23</v>
      </c>
      <c r="D16" s="14" t="s">
        <v>25</v>
      </c>
      <c r="E16" s="14">
        <v>-10</v>
      </c>
      <c r="F16" s="15"/>
      <c r="G16" s="15"/>
      <c r="H16" s="15"/>
      <c r="I16" s="15"/>
      <c r="J16" s="15"/>
      <c r="K16" s="15"/>
      <c r="L16" s="15"/>
      <c r="M16" s="15"/>
      <c r="N16" s="15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">
      <c r="C18" t="s">
        <v>26</v>
      </c>
      <c r="E18">
        <f>SUMIF($E$6:$E$16,"&gt;0")</f>
        <v>1000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">
      <c r="C19" t="s">
        <v>27</v>
      </c>
      <c r="F19" s="16">
        <f>SUM($F$7:$F$16)</f>
        <v>0</v>
      </c>
      <c r="G19" s="16">
        <f>SUM($G$7:$G$16)</f>
        <v>0</v>
      </c>
      <c r="H19" s="16">
        <f>SUM($H$7:$H$16)</f>
        <v>0</v>
      </c>
      <c r="I19" s="16">
        <f>SUM($I$7:$I$16)</f>
        <v>0</v>
      </c>
      <c r="J19" s="16">
        <f>SUM($J$7:$J$16)</f>
        <v>0</v>
      </c>
      <c r="K19" s="16">
        <f>SUM($K$7:$K$16)</f>
        <v>0</v>
      </c>
      <c r="L19" s="16">
        <f>SUM($L$7:$L$16)</f>
        <v>0</v>
      </c>
      <c r="M19" s="16">
        <f>SUM($M$7:$M$16)</f>
        <v>0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4:78" ht="12">
      <c r="D20" t="s">
        <v>29</v>
      </c>
      <c r="E20" t="s">
        <v>30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M7">
    <cfRule type="cellIs" priority="1" dxfId="3" operator="greaterThan" stopIfTrue="1">
      <formula>Judge8!$E$7</formula>
    </cfRule>
    <cfRule type="cellIs" priority="2" dxfId="7" operator="equal" stopIfTrue="1">
      <formula>""</formula>
    </cfRule>
  </conditionalFormatting>
  <conditionalFormatting sqref="E8:M8">
    <cfRule type="cellIs" priority="3" dxfId="3" operator="greaterThan" stopIfTrue="1">
      <formula>Judge8!$E$8</formula>
    </cfRule>
    <cfRule type="cellIs" priority="4" dxfId="7" operator="equal" stopIfTrue="1">
      <formula>""</formula>
    </cfRule>
  </conditionalFormatting>
  <conditionalFormatting sqref="E9:M9">
    <cfRule type="cellIs" priority="5" dxfId="3" operator="greaterThan" stopIfTrue="1">
      <formula>Judge8!$E$9</formula>
    </cfRule>
    <cfRule type="cellIs" priority="6" dxfId="7" operator="equal" stopIfTrue="1">
      <formula>""</formula>
    </cfRule>
  </conditionalFormatting>
  <conditionalFormatting sqref="E10:M10">
    <cfRule type="cellIs" priority="7" dxfId="3" operator="greaterThan" stopIfTrue="1">
      <formula>Judge8!$E$10</formula>
    </cfRule>
    <cfRule type="cellIs" priority="8" dxfId="7" operator="equal" stopIfTrue="1">
      <formula>""</formula>
    </cfRule>
  </conditionalFormatting>
  <conditionalFormatting sqref="E11:M11">
    <cfRule type="cellIs" priority="9" dxfId="3" operator="greaterThan" stopIfTrue="1">
      <formula>Judge8!$E$11</formula>
    </cfRule>
    <cfRule type="cellIs" priority="10" dxfId="7" operator="equal" stopIfTrue="1">
      <formula>""</formula>
    </cfRule>
  </conditionalFormatting>
  <conditionalFormatting sqref="E12:M12">
    <cfRule type="cellIs" priority="11" dxfId="3" operator="greaterThan" stopIfTrue="1">
      <formula>Judge8!$E$12</formula>
    </cfRule>
    <cfRule type="cellIs" priority="12" dxfId="7" operator="equal" stopIfTrue="1">
      <formula>""</formula>
    </cfRule>
  </conditionalFormatting>
  <conditionalFormatting sqref="E13:M13">
    <cfRule type="cellIs" priority="13" dxfId="3" operator="greaterThan" stopIfTrue="1">
      <formula>Judge8!$E$13</formula>
    </cfRule>
    <cfRule type="cellIs" priority="14" dxfId="7" operator="equal" stopIfTrue="1">
      <formula>""</formula>
    </cfRule>
  </conditionalFormatting>
  <conditionalFormatting sqref="E14:M14">
    <cfRule type="cellIs" priority="15" dxfId="3" operator="greaterThan" stopIfTrue="1">
      <formula>Judge8!$E$14</formula>
    </cfRule>
    <cfRule type="cellIs" priority="16" dxfId="7" operator="equal" stopIfTrue="1">
      <formula>""</formula>
    </cfRule>
  </conditionalFormatting>
  <conditionalFormatting sqref="E15:M15">
    <cfRule type="cellIs" priority="17" dxfId="3" operator="lessThan" stopIfTrue="1">
      <formula>Judge8!$E$15</formula>
    </cfRule>
    <cfRule type="cellIs" priority="18" dxfId="3" operator="greaterThan" stopIfTrue="1">
      <formula>0</formula>
    </cfRule>
  </conditionalFormatting>
  <conditionalFormatting sqref="E16:M16">
    <cfRule type="cellIs" priority="19" dxfId="3" operator="lessThan" stopIfTrue="1">
      <formula>Judge8!$E$16</formula>
    </cfRule>
    <cfRule type="cellIs" priority="20" dxfId="3" operator="greaterThan" stopIfTrue="1">
      <formula>0</formula>
    </cfRule>
  </conditionalFormatting>
  <conditionalFormatting sqref="C19:M19">
    <cfRule type="cellIs" priority="21" dxfId="2" operator="equal" stopIfTrue="1">
      <formula>Judge8!$D$21</formula>
    </cfRule>
    <cfRule type="cellIs" priority="22" dxfId="1" operator="equal" stopIfTrue="1">
      <formula>Judge8!$D$22</formula>
    </cfRule>
    <cfRule type="cellIs" priority="23" dxfId="0" operator="equal" stopIfTrue="1">
      <formula>Judge8!$D$23</formula>
    </cfRule>
    <cfRule type="cellIs" priority="24" dxfId="276" operator="equal" stopIfTrue="1">
      <formula>$D$24</formula>
    </cfRule>
    <cfRule type="cellIs" priority="25" dxfId="277" operator="equal" stopIfTrue="1">
      <formula>$D$25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Enterprise Development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subject/>
  <dc:creator>Mark Williams</dc:creator>
  <cp:keywords/>
  <dc:description>Conference Registration Scoring Template - updated June 2010</dc:description>
  <cp:lastModifiedBy>Peyton Holland</cp:lastModifiedBy>
  <cp:lastPrinted>2002-06-22T17:00:52Z</cp:lastPrinted>
  <dcterms:created xsi:type="dcterms:W3CDTF">2002-05-15T02:32:49Z</dcterms:created>
  <dcterms:modified xsi:type="dcterms:W3CDTF">2015-06-02T12:57:38Z</dcterms:modified>
  <cp:category/>
  <cp:version/>
  <cp:contentType/>
  <cp:contentStatus/>
</cp:coreProperties>
</file>